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youkoukanko002\Desktop\"/>
    </mc:Choice>
  </mc:AlternateContent>
  <xr:revisionPtr revIDLastSave="0" documentId="13_ncr:1_{6670334A-054F-40DC-AD43-23C571C0E989}" xr6:coauthVersionLast="47" xr6:coauthVersionMax="47" xr10:uidLastSave="{00000000-0000-0000-0000-000000000000}"/>
  <workbookProtection workbookAlgorithmName="SHA-512" workbookHashValue="il0fzR47Mjv0ASJiNI+IKAjzII2l1ipuvH/5W5/uj8M98uzH+tvuAYMWMJ2an01IvUBgLvQuQsp8jPAop8Fwkw==" workbookSaltValue="47mJ5hNsylVq6fEb6yxusw==" workbookSpinCount="100000" lockStructure="1"/>
  <bookViews>
    <workbookView xWindow="-108" yWindow="-108" windowWidth="23256" windowHeight="1245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ML78" i="4" s="1"/>
  <c r="ED7" i="5"/>
  <c r="LX78" i="4" s="1"/>
  <c r="EC7" i="5"/>
  <c r="LJ78" i="4" s="1"/>
  <c r="EB7" i="5"/>
  <c r="EA7" i="5"/>
  <c r="DZ7" i="5"/>
  <c r="DY7" i="5"/>
  <c r="DX7" i="5"/>
  <c r="LJ77" i="4" s="1"/>
  <c r="DW7" i="5"/>
  <c r="KV77" i="4" s="1"/>
  <c r="DV7" i="5"/>
  <c r="DJ7" i="5"/>
  <c r="DI7" i="5"/>
  <c r="CV7" i="5"/>
  <c r="CU7" i="5"/>
  <c r="CT7" i="5"/>
  <c r="LJ54" i="4" s="1"/>
  <c r="CS7" i="5"/>
  <c r="CR7" i="5"/>
  <c r="CQ7" i="5"/>
  <c r="CP7" i="5"/>
  <c r="CO7" i="5"/>
  <c r="CN7" i="5"/>
  <c r="KV53" i="4" s="1"/>
  <c r="CM7" i="5"/>
  <c r="CK7" i="5"/>
  <c r="CJ7" i="5"/>
  <c r="IJ54" i="4" s="1"/>
  <c r="CI7" i="5"/>
  <c r="HV54" i="4" s="1"/>
  <c r="CH7" i="5"/>
  <c r="HH54" i="4" s="1"/>
  <c r="CG7" i="5"/>
  <c r="GT54" i="4" s="1"/>
  <c r="CF7" i="5"/>
  <c r="CE7" i="5"/>
  <c r="CD7" i="5"/>
  <c r="CC7" i="5"/>
  <c r="CB7" i="5"/>
  <c r="BZ7" i="5"/>
  <c r="BY7" i="5"/>
  <c r="BX7" i="5"/>
  <c r="BW7" i="5"/>
  <c r="BV7" i="5"/>
  <c r="BU7" i="5"/>
  <c r="FJ53" i="4" s="1"/>
  <c r="BT7" i="5"/>
  <c r="EV53" i="4" s="1"/>
  <c r="BS7" i="5"/>
  <c r="BR7" i="5"/>
  <c r="BQ7" i="5"/>
  <c r="BO7" i="5"/>
  <c r="BN7" i="5"/>
  <c r="BM7" i="5"/>
  <c r="AT54" i="4" s="1"/>
  <c r="BL7" i="5"/>
  <c r="BK7" i="5"/>
  <c r="BJ7" i="5"/>
  <c r="BV53" i="4" s="1"/>
  <c r="BI7" i="5"/>
  <c r="BH53" i="4" s="1"/>
  <c r="BH7" i="5"/>
  <c r="AT53" i="4" s="1"/>
  <c r="BG7" i="5"/>
  <c r="AF53" i="4" s="1"/>
  <c r="BF7" i="5"/>
  <c r="BD7" i="5"/>
  <c r="BC7" i="5"/>
  <c r="BB7" i="5"/>
  <c r="HV32" i="4" s="1"/>
  <c r="BA7" i="5"/>
  <c r="AZ7" i="5"/>
  <c r="GT32" i="4" s="1"/>
  <c r="AY7" i="5"/>
  <c r="AX7" i="5"/>
  <c r="AW7" i="5"/>
  <c r="AV7" i="5"/>
  <c r="HH31" i="4" s="1"/>
  <c r="AU7" i="5"/>
  <c r="GT31" i="4" s="1"/>
  <c r="AS7" i="5"/>
  <c r="FJ32" i="4" s="1"/>
  <c r="AR7" i="5"/>
  <c r="EV32" i="4" s="1"/>
  <c r="AQ7" i="5"/>
  <c r="AP7" i="5"/>
  <c r="AO7" i="5"/>
  <c r="AN7" i="5"/>
  <c r="AM7" i="5"/>
  <c r="AL7" i="5"/>
  <c r="AK7" i="5"/>
  <c r="AJ7" i="5"/>
  <c r="AH7" i="5"/>
  <c r="BV32" i="4" s="1"/>
  <c r="AG7" i="5"/>
  <c r="BH32" i="4" s="1"/>
  <c r="AF7" i="5"/>
  <c r="AT32" i="4" s="1"/>
  <c r="AE7" i="5"/>
  <c r="AD7" i="5"/>
  <c r="AC7" i="5"/>
  <c r="AB7" i="5"/>
  <c r="BH31" i="4" s="1"/>
  <c r="AA7" i="5"/>
  <c r="Z7" i="5"/>
  <c r="Y7" i="5"/>
  <c r="X7" i="5"/>
  <c r="W7" i="5"/>
  <c r="JV10" i="4" s="1"/>
  <c r="V7" i="5"/>
  <c r="IC10" i="4" s="1"/>
  <c r="U7" i="5"/>
  <c r="LO8" i="4" s="1"/>
  <c r="T7" i="5"/>
  <c r="JV8" i="4" s="1"/>
  <c r="S7" i="5"/>
  <c r="IC8" i="4" s="1"/>
  <c r="R7" i="5"/>
  <c r="Q7" i="5"/>
  <c r="P7" i="5"/>
  <c r="AQ10" i="4" s="1"/>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KV78" i="4"/>
  <c r="KH78" i="4"/>
  <c r="IX78" i="4"/>
  <c r="IJ78" i="4"/>
  <c r="HV78" i="4"/>
  <c r="HH78" i="4"/>
  <c r="GT78" i="4"/>
  <c r="BV78" i="4"/>
  <c r="BH78" i="4"/>
  <c r="AT78" i="4"/>
  <c r="AF78" i="4"/>
  <c r="R78" i="4"/>
  <c r="ML77" i="4"/>
  <c r="LX77" i="4"/>
  <c r="KH77" i="4"/>
  <c r="IX77" i="4"/>
  <c r="IJ77" i="4"/>
  <c r="HV77" i="4"/>
  <c r="HH77" i="4"/>
  <c r="GT77" i="4"/>
  <c r="BV77" i="4"/>
  <c r="BH77" i="4"/>
  <c r="AT77" i="4"/>
  <c r="AF77" i="4"/>
  <c r="R77" i="4"/>
  <c r="CU76" i="4"/>
  <c r="ML54" i="4"/>
  <c r="LX54" i="4"/>
  <c r="KV54" i="4"/>
  <c r="KH54" i="4"/>
  <c r="IX54" i="4"/>
  <c r="FJ54" i="4"/>
  <c r="EV54" i="4"/>
  <c r="EH54" i="4"/>
  <c r="DT54" i="4"/>
  <c r="DF54" i="4"/>
  <c r="BV54" i="4"/>
  <c r="BH54" i="4"/>
  <c r="AF54" i="4"/>
  <c r="R54" i="4"/>
  <c r="ML53" i="4"/>
  <c r="LX53" i="4"/>
  <c r="LJ53" i="4"/>
  <c r="KH53" i="4"/>
  <c r="IX53" i="4"/>
  <c r="IJ53" i="4"/>
  <c r="HV53" i="4"/>
  <c r="HH53" i="4"/>
  <c r="GT53" i="4"/>
  <c r="EH53" i="4"/>
  <c r="DT53" i="4"/>
  <c r="DF53" i="4"/>
  <c r="R53" i="4"/>
  <c r="IX32" i="4"/>
  <c r="IJ32" i="4"/>
  <c r="HH32" i="4"/>
  <c r="EH32" i="4"/>
  <c r="DT32" i="4"/>
  <c r="DF32" i="4"/>
  <c r="AF32" i="4"/>
  <c r="R32" i="4"/>
  <c r="IX31" i="4"/>
  <c r="IJ31" i="4"/>
  <c r="HV31" i="4"/>
  <c r="FJ31" i="4"/>
  <c r="EV31" i="4"/>
  <c r="EH31" i="4"/>
  <c r="DT31" i="4"/>
  <c r="DF31" i="4"/>
  <c r="BV31" i="4"/>
  <c r="AT31" i="4"/>
  <c r="AF31" i="4"/>
  <c r="R31" i="4"/>
  <c r="LO10" i="4"/>
  <c r="DU10" i="4"/>
  <c r="CF10" i="4"/>
  <c r="B10" i="4"/>
  <c r="FJ8" i="4"/>
  <c r="DU8" i="4"/>
  <c r="CF8" i="4"/>
  <c r="B8" i="4"/>
  <c r="BV76" i="4" l="1"/>
  <c r="FJ52" i="4"/>
  <c r="IX30" i="4"/>
  <c r="ML76" i="4"/>
  <c r="BV52" i="4"/>
  <c r="FJ30" i="4"/>
  <c r="IX76" i="4"/>
  <c r="ML52" i="4"/>
  <c r="BV30" i="4"/>
  <c r="IX52" i="4"/>
  <c r="M88" i="4"/>
  <c r="C11" i="5"/>
  <c r="D11" i="5"/>
  <c r="E11" i="5"/>
  <c r="B11" i="5"/>
  <c r="R76" i="4" l="1"/>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AT52" i="4"/>
  <c r="EH30" i="4"/>
  <c r="KV76" i="4"/>
  <c r="AF52" i="4"/>
  <c r="DT30" i="4"/>
  <c r="HH76" i="4"/>
  <c r="KV52" i="4"/>
  <c r="AF30" i="4"/>
  <c r="HH52" i="4"/>
  <c r="AF76" i="4"/>
  <c r="DT52" i="4"/>
  <c r="HH30" i="4"/>
</calcChain>
</file>

<file path=xl/sharedStrings.xml><?xml version="1.0" encoding="utf-8"?>
<sst xmlns="http://schemas.openxmlformats.org/spreadsheetml/2006/main" count="301" uniqueCount="141">
  <si>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</si>
  <si>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</si>
  <si>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</si>
  <si>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</si>
  <si>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</si>
  <si>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</si>
  <si>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</si>
  <si>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</si>
  <si>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</si>
  <si>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</si>
  <si>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</si>
  <si>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</si>
  <si>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</si>
  <si>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</si>
  <si>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</si>
  <si>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</si>
  <si>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</si>
  <si>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</si>
  <si>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</si>
  <si>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</si>
  <si>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</si>
  <si>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</si>
  <si>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</si>
  <si>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</si>
  <si>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</si>
  <si>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</si>
  <si>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</si>
  <si>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</si>
  <si>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</si>
  <si>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</si>
  <si>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</si>
  <si>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</si>
  <si>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</si>
  <si>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</si>
  <si>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</si>
  <si>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</si>
  <si>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</si>
  <si>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</si>
  <si>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</si>
  <si>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</si>
  <si>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</si>
  <si>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</si>
  <si>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</si>
  <si>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</si>
  <si>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</si>
  <si>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</si>
  <si>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</si>
  <si>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</si>
  <si>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</si>
  <si>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</si>
  <si>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</si>
  <si>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</si>
  <si>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</si>
  <si>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</si>
  <si>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</si>
  <si>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</si>
  <si>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</si>
  <si>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</si>
  <si>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</si>
  <si>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</si>
  <si>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</si>
  <si>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</si>
  <si>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</si>
  <si>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</si>
  <si>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</si>
  <si>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</si>
  <si>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</si>
  <si>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</si>
  <si>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</si>
  <si>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</si>
  <si>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</si>
  <si>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</si>
  <si>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</si>
  <si>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</si>
  <si>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</si>
  <si>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</si>
  <si>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</si>
  <si>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</si>
  <si>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</si>
  <si>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</si>
  <si>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</si>
  <si>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</si>
  <si>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</si>
  <si>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</si>
  <si>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</si>
  <si>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</si>
  <si>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</si>
  <si>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</si>
  <si>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</si>
  <si>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</si>
  <si>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</si>
  <si>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</si>
  <si>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</si>
  <si>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</si>
  <si>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</si>
  <si>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</si>
  <si>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</si>
  <si>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</si>
  <si>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</si>
  <si>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</si>
  <si>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</si>
  <si>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</si>
  <si>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</si>
  <si>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</si>
  <si>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</si>
  <si>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</si>
  <si>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</si>
  <si>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</si>
  <si>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</si>
  <si>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</si>
  <si>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</si>
  <si>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</si>
  <si>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</si>
  <si>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</si>
  <si>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</si>
  <si>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</si>
  <si>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</si>
  <si>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</si>
  <si>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</si>
  <si>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</si>
  <si>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</si>
  <si>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宮城県　亘理町</t>
  </si>
  <si>
    <t>わたり温泉鳥の海</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</si>
  <si>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</si>
  <si>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</si>
  <si>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</si>
  <si>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</si>
  <si>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</si>
  <si>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</si>
  <si>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</si>
  <si>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</si>
  <si>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</si>
  <si>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</si>
  <si>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</si>
  <si>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</si>
  <si>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</si>
  <si>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</si>
  <si>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⑧【有形固定資産減価償却率】該当数値なし。　　　⑨【施設の資産価値】固定資産台帳記載額は926,100千円。温泉休養施設として構造が特化しているため、用途転換は難しいと思われる。
⑩【設備投資見込額】該当数値なし。　　　　　　　⑪【累積欠損金比率】該当数値なし。　　　　　　　⑫【企業債残高対料金収入比率】該当数値なし。</t>
    <phoneticPr fontId="5"/>
  </si>
  <si>
    <t>①【収益的収支比率】令和5年度よりも数値は減少したものの、高い水準を保っている。②【他会計補助金比率】施設修繕はあったものの、令和5年度に比べると、一般会計からの繰入が多くなかったため比率は減少した。③【宿泊者一人当たりの他会計補助金額】②と同様。④【定員稼働率】宿泊者数の増加に伴い、稼働率も増加した。⑤【売上高人件費比率】前年度をわずかに上回っているが、類似施設以下であり、人件費を抑えながら経営ができていると考える。⑥【売上高GOP比率】①と同様。⑦【EBITDA】①と同様。</t>
    <rPh sb="10" eb="12">
      <t>レイワ</t>
    </rPh>
    <rPh sb="13" eb="15">
      <t>ネンド</t>
    </rPh>
    <rPh sb="18" eb="20">
      <t>スウチ</t>
    </rPh>
    <rPh sb="21" eb="23">
      <t>ゲンショウ</t>
    </rPh>
    <rPh sb="29" eb="30">
      <t>タカ</t>
    </rPh>
    <rPh sb="31" eb="33">
      <t>スイジュン</t>
    </rPh>
    <rPh sb="34" eb="35">
      <t>タモ</t>
    </rPh>
    <rPh sb="63" eb="65">
      <t>レイワ</t>
    </rPh>
    <rPh sb="66" eb="68">
      <t>ネンド</t>
    </rPh>
    <rPh sb="69" eb="70">
      <t>クラ</t>
    </rPh>
    <rPh sb="84" eb="85">
      <t>オオ</t>
    </rPh>
    <rPh sb="95" eb="97">
      <t>ゲンショウ</t>
    </rPh>
    <rPh sb="137" eb="139">
      <t>ゾウカ</t>
    </rPh>
    <rPh sb="140" eb="141">
      <t>トモナ</t>
    </rPh>
    <rPh sb="145" eb="146">
      <t>リツ</t>
    </rPh>
    <rPh sb="147" eb="149">
      <t>ゾウカ</t>
    </rPh>
    <rPh sb="179" eb="181">
      <t>ルイジ</t>
    </rPh>
    <rPh sb="181" eb="183">
      <t>シセツ</t>
    </rPh>
    <rPh sb="183" eb="185">
      <t>イカ</t>
    </rPh>
    <rPh sb="189" eb="192">
      <t>ジンケンヒ</t>
    </rPh>
    <rPh sb="193" eb="194">
      <t>オサ</t>
    </rPh>
    <rPh sb="198" eb="200">
      <t>ケイエイ</t>
    </rPh>
    <rPh sb="207" eb="208">
      <t>カンガ</t>
    </rPh>
    <rPh sb="224" eb="226">
      <t>ドウヨウ</t>
    </rPh>
    <phoneticPr fontId="5"/>
  </si>
  <si>
    <t>東日本大震災後、平成30年度から宿泊営業を再開している。指定管理者（㈱ホテル佐勘）の運営状況も良く、令和6年度は前年度より約500人の宿泊利用増加となっている。今後も宿泊数の増加は期待されるが、引き続きの動向に注視する。</t>
    <rPh sb="42" eb="44">
      <t>ウンエイ</t>
    </rPh>
    <rPh sb="44" eb="46">
      <t>ジョウキョウ</t>
    </rPh>
    <rPh sb="47" eb="48">
      <t>ヨ</t>
    </rPh>
    <rPh sb="50" eb="52">
      <t>レイワ</t>
    </rPh>
    <rPh sb="53" eb="55">
      <t>ネンド</t>
    </rPh>
    <rPh sb="61" eb="62">
      <t>ヤク</t>
    </rPh>
    <rPh sb="65" eb="66">
      <t>ニン</t>
    </rPh>
    <rPh sb="67" eb="69">
      <t>シュクハク</t>
    </rPh>
    <rPh sb="69" eb="71">
      <t>リヨウ</t>
    </rPh>
    <rPh sb="71" eb="73">
      <t>ゾウカ</t>
    </rPh>
    <phoneticPr fontId="5"/>
  </si>
  <si>
    <t>指定管理者（㈱ホテル佐勘）による運営が始まってから7年目となった。前年度と比較すると年間利用者数も順調に増加し、指定管理者による運営も好調であると考えられる。今後は経年劣化による施設修繕などが多くなってくると予想されるが、費用対効果も意識した維持管理と民間企業による集客を継続していくことで、町の観光拠点としての更なる発展を期待するところである。</t>
    <rPh sb="42" eb="44">
      <t>ネンカン</t>
    </rPh>
    <rPh sb="44" eb="47">
      <t>リヨウシャ</t>
    </rPh>
    <rPh sb="47" eb="48">
      <t>スウ</t>
    </rPh>
    <rPh sb="49" eb="51">
      <t>ジュンチョウ</t>
    </rPh>
    <rPh sb="52" eb="54">
      <t>ゾウカ</t>
    </rPh>
    <rPh sb="56" eb="58">
      <t>シテイ</t>
    </rPh>
    <rPh sb="58" eb="61">
      <t>カンリシャ</t>
    </rPh>
    <rPh sb="64" eb="66">
      <t>ウンエイ</t>
    </rPh>
    <rPh sb="67" eb="69">
      <t>コウチョウ</t>
    </rPh>
    <rPh sb="73" eb="74">
      <t>カンガ</t>
    </rPh>
    <rPh sb="79" eb="81">
      <t>コンゴ</t>
    </rPh>
    <rPh sb="82" eb="84">
      <t>ケイネン</t>
    </rPh>
    <rPh sb="84" eb="86">
      <t>レッカ</t>
    </rPh>
    <rPh sb="89" eb="91">
      <t>シセツ</t>
    </rPh>
    <rPh sb="91" eb="93">
      <t>シュウゼン</t>
    </rPh>
    <rPh sb="96" eb="97">
      <t>オオ</t>
    </rPh>
    <rPh sb="104" eb="106">
      <t>ヨソウ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</si>
</sst>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3323</c:v>
                </c:pt>
                <c:pt idx="1">
                  <c:v>1021</c:v>
                </c:pt>
                <c:pt idx="2">
                  <c:v>3779</c:v>
                </c:pt>
                <c:pt idx="3">
                  <c:v>5297</c:v>
                </c:pt>
                <c:pt idx="4">
                  <c:v>2530</c:v>
                </c:pt>
              </c:numCache>
            </c:numRef>
          </c:val>
          <c:extLst>
            <c:ext xmlns:c16="http://schemas.microsoft.com/office/drawing/2014/chart" uri="{C3380CC4-5D6E-409C-BE32-E72D297353CC}">
              <c16:uniqueId val="{00000000-BE43-412C-86BB-D789082D1D3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BE43-412C-86BB-D789082D1D32}"/>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61C3-4858-B3E9-17D3616B980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1C3-4858-B3E9-17D3616B980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c:v>
                </c:pt>
                <c:pt idx="1">
                  <c:v>0</c:v>
                </c:pt>
                <c:pt idx="2">
                  <c:v>0</c:v>
                </c:pt>
                <c:pt idx="3">
                  <c:v>0</c:v>
                </c:pt>
                <c:pt idx="4">
                  <c:v>7.1999999999999998E-3</c:v>
                </c:pt>
              </c:numCache>
            </c:numRef>
          </c:val>
          <c:smooth val="0"/>
          <c:extLst>
            <c:ext xmlns:c16="http://schemas.microsoft.com/office/drawing/2014/chart" uri="{C3380CC4-5D6E-409C-BE32-E72D297353CC}">
              <c16:uniqueId val="{00000000-3490-4521-ADB8-B35B727CF757}"/>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5.9999999999999995E-4</c:v>
                </c:pt>
                <c:pt idx="1">
                  <c:v>6.9999999999999999E-4</c:v>
                </c:pt>
                <c:pt idx="2">
                  <c:v>6.9999999999999999E-4</c:v>
                </c:pt>
                <c:pt idx="3">
                  <c:v>5.9999999999999995E-4</c:v>
                </c:pt>
                <c:pt idx="4">
                  <c:v>5.9999999999999995E-4</c:v>
                </c:pt>
              </c:numCache>
            </c:numRef>
          </c:val>
          <c:smooth val="0"/>
          <c:extLst>
            <c:ext xmlns:c16="http://schemas.microsoft.com/office/drawing/2014/chart" uri="{C3380CC4-5D6E-409C-BE32-E72D297353CC}">
              <c16:uniqueId val="{00000001-3490-4521-ADB8-B35B727CF757}"/>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8.4</c:v>
                </c:pt>
                <c:pt idx="1">
                  <c:v>2.9</c:v>
                </c:pt>
                <c:pt idx="2">
                  <c:v>12.7</c:v>
                </c:pt>
                <c:pt idx="3">
                  <c:v>18.7</c:v>
                </c:pt>
                <c:pt idx="4">
                  <c:v>9.3000000000000007</c:v>
                </c:pt>
              </c:numCache>
            </c:numRef>
          </c:val>
          <c:extLst>
            <c:ext xmlns:c16="http://schemas.microsoft.com/office/drawing/2014/chart" uri="{C3380CC4-5D6E-409C-BE32-E72D297353CC}">
              <c16:uniqueId val="{00000000-05D0-41C4-981B-DA54FA091A0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05D0-41C4-981B-DA54FA091A0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98.3</c:v>
                </c:pt>
                <c:pt idx="1">
                  <c:v>103.6</c:v>
                </c:pt>
                <c:pt idx="2">
                  <c:v>122.9</c:v>
                </c:pt>
                <c:pt idx="3">
                  <c:v>137.30000000000001</c:v>
                </c:pt>
                <c:pt idx="4">
                  <c:v>132.1</c:v>
                </c:pt>
              </c:numCache>
            </c:numRef>
          </c:val>
          <c:extLst>
            <c:ext xmlns:c16="http://schemas.microsoft.com/office/drawing/2014/chart" uri="{C3380CC4-5D6E-409C-BE32-E72D297353CC}">
              <c16:uniqueId val="{00000000-F419-4414-A8DB-A9C8011947B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F419-4414-A8DB-A9C8011947B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-15081</c:v>
                </c:pt>
                <c:pt idx="1">
                  <c:v>976</c:v>
                </c:pt>
                <c:pt idx="2">
                  <c:v>17322</c:v>
                </c:pt>
                <c:pt idx="3">
                  <c:v>30002</c:v>
                </c:pt>
                <c:pt idx="4">
                  <c:v>38359</c:v>
                </c:pt>
              </c:numCache>
            </c:numRef>
          </c:val>
          <c:extLst>
            <c:ext xmlns:c16="http://schemas.microsoft.com/office/drawing/2014/chart" uri="{C3380CC4-5D6E-409C-BE32-E72D297353CC}">
              <c16:uniqueId val="{00000000-5473-4856-AF0E-F7654A52EB53}"/>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5473-4856-AF0E-F7654A52EB53}"/>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-1.7</c:v>
                </c:pt>
                <c:pt idx="1">
                  <c:v>3.5</c:v>
                </c:pt>
                <c:pt idx="2">
                  <c:v>18.600000000000001</c:v>
                </c:pt>
                <c:pt idx="3">
                  <c:v>27.1</c:v>
                </c:pt>
                <c:pt idx="4">
                  <c:v>24.3</c:v>
                </c:pt>
              </c:numCache>
            </c:numRef>
          </c:val>
          <c:extLst>
            <c:ext xmlns:c16="http://schemas.microsoft.com/office/drawing/2014/chart" uri="{C3380CC4-5D6E-409C-BE32-E72D297353CC}">
              <c16:uniqueId val="{00000000-AD9C-40BE-82FD-5CBD26467ED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AD9C-40BE-82FD-5CBD26467ED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41.7</c:v>
                </c:pt>
                <c:pt idx="1">
                  <c:v>40.9</c:v>
                </c:pt>
                <c:pt idx="2">
                  <c:v>27.2</c:v>
                </c:pt>
                <c:pt idx="3">
                  <c:v>28.1</c:v>
                </c:pt>
                <c:pt idx="4">
                  <c:v>30</c:v>
                </c:pt>
              </c:numCache>
            </c:numRef>
          </c:val>
          <c:extLst>
            <c:ext xmlns:c16="http://schemas.microsoft.com/office/drawing/2014/chart" uri="{C3380CC4-5D6E-409C-BE32-E72D297353CC}">
              <c16:uniqueId val="{00000000-4140-4E4F-A86B-7239B61BEF32}"/>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4140-4E4F-A86B-7239B61BEF32}"/>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10.199999999999999</c:v>
                </c:pt>
                <c:pt idx="1">
                  <c:v>11.9</c:v>
                </c:pt>
                <c:pt idx="2">
                  <c:v>15.8</c:v>
                </c:pt>
                <c:pt idx="3">
                  <c:v>10.7</c:v>
                </c:pt>
                <c:pt idx="4">
                  <c:v>11.7</c:v>
                </c:pt>
              </c:numCache>
            </c:numRef>
          </c:val>
          <c:extLst>
            <c:ext xmlns:c16="http://schemas.microsoft.com/office/drawing/2014/chart" uri="{C3380CC4-5D6E-409C-BE32-E72D297353CC}">
              <c16:uniqueId val="{00000000-A8FB-472E-A51C-825A3A46598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A8FB-472E-A51C-825A3A46598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3DB-412B-9A19-E93AF2E8D2A4}"/>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93DB-412B-9A19-E93AF2E8D2A4}"/>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F828-4BD9-9B1D-B211548773F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828-4BD9-9B1D-B211548773F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F58" zoomScaleNormal="10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2">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2">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3" t="str">
        <f>データ!H6&amp;"　"&amp;データ!I6</f>
        <v>宮城県亘理町　わたり温泉鳥の海</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2">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19876</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58.1</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4225</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146</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79" t="s">
        <v>24</v>
      </c>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c r="IW14" s="79"/>
      <c r="IX14" s="79"/>
      <c r="IY14" s="79"/>
      <c r="IZ14" s="79"/>
      <c r="JA14" s="79"/>
      <c r="JB14" s="79"/>
      <c r="JC14" s="79"/>
      <c r="JD14" s="79"/>
      <c r="JE14" s="79"/>
      <c r="JF14" s="79"/>
      <c r="JG14" s="79"/>
      <c r="JH14" s="79"/>
      <c r="JI14" s="79"/>
      <c r="JJ14" s="79"/>
      <c r="JK14" s="79"/>
      <c r="JL14" s="79"/>
      <c r="JM14" s="79"/>
      <c r="JN14" s="6"/>
      <c r="JO14" s="6"/>
      <c r="JP14" s="6"/>
      <c r="JQ14" s="6"/>
      <c r="JR14" s="6"/>
      <c r="JS14" s="6"/>
      <c r="JT14" s="95" t="s">
        <v>25</v>
      </c>
      <c r="JU14" s="79"/>
      <c r="JV14" s="79"/>
      <c r="JW14" s="79"/>
      <c r="JX14" s="79"/>
      <c r="JY14" s="79"/>
      <c r="JZ14" s="79"/>
      <c r="KA14" s="79"/>
      <c r="KB14" s="79"/>
      <c r="KC14" s="79"/>
      <c r="KD14" s="79"/>
      <c r="KE14" s="79"/>
      <c r="KF14" s="79"/>
      <c r="KG14" s="79"/>
      <c r="KH14" s="79"/>
      <c r="KI14" s="79"/>
      <c r="KJ14" s="79"/>
      <c r="KK14" s="79"/>
      <c r="KL14" s="79"/>
      <c r="KM14" s="79"/>
      <c r="KN14" s="79"/>
      <c r="KO14" s="79"/>
      <c r="KP14" s="79"/>
      <c r="KQ14" s="79"/>
      <c r="KR14" s="79"/>
      <c r="KS14" s="79"/>
      <c r="KT14" s="79"/>
      <c r="KU14" s="79"/>
      <c r="KV14" s="79"/>
      <c r="KW14" s="79"/>
      <c r="KX14" s="79"/>
      <c r="KY14" s="79"/>
      <c r="KZ14" s="79"/>
      <c r="LA14" s="79"/>
      <c r="LB14" s="79"/>
      <c r="LC14" s="79"/>
      <c r="LD14" s="79"/>
      <c r="LE14" s="79"/>
      <c r="LF14" s="79"/>
      <c r="LG14" s="79"/>
      <c r="LH14" s="79"/>
      <c r="LI14" s="79"/>
      <c r="LJ14" s="79"/>
      <c r="LK14" s="79"/>
      <c r="LL14" s="79"/>
      <c r="LM14" s="79"/>
      <c r="LN14" s="79"/>
      <c r="LO14" s="79"/>
      <c r="LP14" s="79"/>
      <c r="LQ14" s="79"/>
      <c r="LR14" s="79"/>
      <c r="LS14" s="79"/>
      <c r="LT14" s="79"/>
      <c r="LU14" s="79"/>
      <c r="LV14" s="79"/>
      <c r="LW14" s="79"/>
      <c r="LX14" s="79"/>
      <c r="LY14" s="79"/>
      <c r="LZ14" s="79"/>
      <c r="MA14" s="79"/>
      <c r="MB14" s="79"/>
      <c r="MC14" s="79"/>
      <c r="MD14" s="79"/>
      <c r="ME14" s="79"/>
      <c r="MF14" s="79"/>
      <c r="MG14" s="79"/>
      <c r="MH14" s="79"/>
      <c r="MI14" s="79"/>
      <c r="MJ14" s="79"/>
      <c r="MK14" s="79"/>
      <c r="ML14" s="79"/>
      <c r="MM14" s="79"/>
      <c r="MN14" s="79"/>
      <c r="MO14" s="79"/>
      <c r="MP14" s="79"/>
      <c r="MQ14" s="79"/>
      <c r="MR14" s="79"/>
      <c r="MS14" s="79"/>
      <c r="MT14" s="79"/>
      <c r="MU14" s="79"/>
      <c r="MV14" s="79"/>
      <c r="MW14" s="79"/>
      <c r="MX14" s="79"/>
      <c r="MY14" s="79"/>
      <c r="MZ14" s="79"/>
      <c r="NA14" s="79"/>
      <c r="NB14" s="79"/>
      <c r="NC14" s="79"/>
      <c r="ND14" s="79"/>
      <c r="NE14" s="79"/>
      <c r="NF14" s="79"/>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c r="IW15" s="80"/>
      <c r="IX15" s="80"/>
      <c r="IY15" s="80"/>
      <c r="IZ15" s="80"/>
      <c r="JA15" s="80"/>
      <c r="JB15" s="80"/>
      <c r="JC15" s="80"/>
      <c r="JD15" s="80"/>
      <c r="JE15" s="80"/>
      <c r="JF15" s="80"/>
      <c r="JG15" s="80"/>
      <c r="JH15" s="80"/>
      <c r="JI15" s="80"/>
      <c r="JJ15" s="80"/>
      <c r="JK15" s="80"/>
      <c r="JL15" s="80"/>
      <c r="JM15" s="80"/>
      <c r="JN15" s="8"/>
      <c r="JO15" s="8"/>
      <c r="JP15" s="8"/>
      <c r="JQ15" s="8"/>
      <c r="JR15" s="8"/>
      <c r="JS15" s="8"/>
      <c r="JT15" s="97"/>
      <c r="JU15" s="80"/>
      <c r="JV15" s="80"/>
      <c r="JW15" s="80"/>
      <c r="JX15" s="80"/>
      <c r="JY15" s="80"/>
      <c r="JZ15" s="80"/>
      <c r="KA15" s="80"/>
      <c r="KB15" s="80"/>
      <c r="KC15" s="80"/>
      <c r="KD15" s="80"/>
      <c r="KE15" s="80"/>
      <c r="KF15" s="80"/>
      <c r="KG15" s="80"/>
      <c r="KH15" s="80"/>
      <c r="KI15" s="80"/>
      <c r="KJ15" s="80"/>
      <c r="KK15" s="80"/>
      <c r="KL15" s="80"/>
      <c r="KM15" s="80"/>
      <c r="KN15" s="80"/>
      <c r="KO15" s="80"/>
      <c r="KP15" s="80"/>
      <c r="KQ15" s="80"/>
      <c r="KR15" s="80"/>
      <c r="KS15" s="80"/>
      <c r="KT15" s="80"/>
      <c r="KU15" s="80"/>
      <c r="KV15" s="80"/>
      <c r="KW15" s="80"/>
      <c r="KX15" s="80"/>
      <c r="KY15" s="80"/>
      <c r="KZ15" s="80"/>
      <c r="LA15" s="80"/>
      <c r="LB15" s="80"/>
      <c r="LC15" s="80"/>
      <c r="LD15" s="80"/>
      <c r="LE15" s="80"/>
      <c r="LF15" s="80"/>
      <c r="LG15" s="80"/>
      <c r="LH15" s="80"/>
      <c r="LI15" s="80"/>
      <c r="LJ15" s="80"/>
      <c r="LK15" s="80"/>
      <c r="LL15" s="80"/>
      <c r="LM15" s="80"/>
      <c r="LN15" s="80"/>
      <c r="LO15" s="80"/>
      <c r="LP15" s="80"/>
      <c r="LQ15" s="80"/>
      <c r="LR15" s="80"/>
      <c r="LS15" s="80"/>
      <c r="LT15" s="80"/>
      <c r="LU15" s="80"/>
      <c r="LV15" s="80"/>
      <c r="LW15" s="80"/>
      <c r="LX15" s="80"/>
      <c r="LY15" s="80"/>
      <c r="LZ15" s="80"/>
      <c r="MA15" s="80"/>
      <c r="MB15" s="80"/>
      <c r="MC15" s="80"/>
      <c r="MD15" s="80"/>
      <c r="ME15" s="80"/>
      <c r="MF15" s="80"/>
      <c r="MG15" s="80"/>
      <c r="MH15" s="80"/>
      <c r="MI15" s="80"/>
      <c r="MJ15" s="80"/>
      <c r="MK15" s="80"/>
      <c r="ML15" s="80"/>
      <c r="MM15" s="80"/>
      <c r="MN15" s="80"/>
      <c r="MO15" s="80"/>
      <c r="MP15" s="80"/>
      <c r="MQ15" s="80"/>
      <c r="MR15" s="80"/>
      <c r="MS15" s="80"/>
      <c r="MT15" s="80"/>
      <c r="MU15" s="80"/>
      <c r="MV15" s="80"/>
      <c r="MW15" s="80"/>
      <c r="MX15" s="80"/>
      <c r="MY15" s="80"/>
      <c r="MZ15" s="80"/>
      <c r="NA15" s="80"/>
      <c r="NB15" s="80"/>
      <c r="NC15" s="80"/>
      <c r="ND15" s="80"/>
      <c r="NE15" s="80"/>
      <c r="NF15" s="80"/>
      <c r="NG15" s="98"/>
      <c r="NH15" s="2"/>
      <c r="NI15" s="82" t="s">
        <v>138</v>
      </c>
      <c r="NJ15" s="83"/>
      <c r="NK15" s="83"/>
      <c r="NL15" s="83"/>
      <c r="NM15" s="83"/>
      <c r="NN15" s="83"/>
      <c r="NO15" s="83"/>
      <c r="NP15" s="83"/>
      <c r="NQ15" s="83"/>
      <c r="NR15" s="83"/>
      <c r="NS15" s="83"/>
      <c r="NT15" s="83"/>
      <c r="NU15" s="83"/>
      <c r="NV15" s="83"/>
      <c r="NW15" s="84"/>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82"/>
      <c r="NJ16" s="83"/>
      <c r="NK16" s="83"/>
      <c r="NL16" s="83"/>
      <c r="NM16" s="83"/>
      <c r="NN16" s="83"/>
      <c r="NO16" s="83"/>
      <c r="NP16" s="83"/>
      <c r="NQ16" s="83"/>
      <c r="NR16" s="83"/>
      <c r="NS16" s="83"/>
      <c r="NT16" s="83"/>
      <c r="NU16" s="83"/>
      <c r="NV16" s="83"/>
      <c r="NW16" s="84"/>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82"/>
      <c r="NJ17" s="83"/>
      <c r="NK17" s="83"/>
      <c r="NL17" s="83"/>
      <c r="NM17" s="83"/>
      <c r="NN17" s="83"/>
      <c r="NO17" s="83"/>
      <c r="NP17" s="83"/>
      <c r="NQ17" s="83"/>
      <c r="NR17" s="83"/>
      <c r="NS17" s="83"/>
      <c r="NT17" s="83"/>
      <c r="NU17" s="83"/>
      <c r="NV17" s="83"/>
      <c r="NW17" s="84"/>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82"/>
      <c r="NJ18" s="83"/>
      <c r="NK18" s="83"/>
      <c r="NL18" s="83"/>
      <c r="NM18" s="83"/>
      <c r="NN18" s="83"/>
      <c r="NO18" s="83"/>
      <c r="NP18" s="83"/>
      <c r="NQ18" s="83"/>
      <c r="NR18" s="83"/>
      <c r="NS18" s="83"/>
      <c r="NT18" s="83"/>
      <c r="NU18" s="83"/>
      <c r="NV18" s="83"/>
      <c r="NW18" s="84"/>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82"/>
      <c r="NJ19" s="83"/>
      <c r="NK19" s="83"/>
      <c r="NL19" s="83"/>
      <c r="NM19" s="83"/>
      <c r="NN19" s="83"/>
      <c r="NO19" s="83"/>
      <c r="NP19" s="83"/>
      <c r="NQ19" s="83"/>
      <c r="NR19" s="83"/>
      <c r="NS19" s="83"/>
      <c r="NT19" s="83"/>
      <c r="NU19" s="83"/>
      <c r="NV19" s="83"/>
      <c r="NW19" s="84"/>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82"/>
      <c r="NJ20" s="83"/>
      <c r="NK20" s="83"/>
      <c r="NL20" s="83"/>
      <c r="NM20" s="83"/>
      <c r="NN20" s="83"/>
      <c r="NO20" s="83"/>
      <c r="NP20" s="83"/>
      <c r="NQ20" s="83"/>
      <c r="NR20" s="83"/>
      <c r="NS20" s="83"/>
      <c r="NT20" s="83"/>
      <c r="NU20" s="83"/>
      <c r="NV20" s="83"/>
      <c r="NW20" s="84"/>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82"/>
      <c r="NJ21" s="83"/>
      <c r="NK21" s="83"/>
      <c r="NL21" s="83"/>
      <c r="NM21" s="83"/>
      <c r="NN21" s="83"/>
      <c r="NO21" s="83"/>
      <c r="NP21" s="83"/>
      <c r="NQ21" s="83"/>
      <c r="NR21" s="83"/>
      <c r="NS21" s="83"/>
      <c r="NT21" s="83"/>
      <c r="NU21" s="83"/>
      <c r="NV21" s="83"/>
      <c r="NW21" s="84"/>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82"/>
      <c r="NJ22" s="83"/>
      <c r="NK22" s="83"/>
      <c r="NL22" s="83"/>
      <c r="NM22" s="83"/>
      <c r="NN22" s="83"/>
      <c r="NO22" s="83"/>
      <c r="NP22" s="83"/>
      <c r="NQ22" s="83"/>
      <c r="NR22" s="83"/>
      <c r="NS22" s="83"/>
      <c r="NT22" s="83"/>
      <c r="NU22" s="83"/>
      <c r="NV22" s="83"/>
      <c r="NW22" s="84"/>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82"/>
      <c r="NJ23" s="83"/>
      <c r="NK23" s="83"/>
      <c r="NL23" s="83"/>
      <c r="NM23" s="83"/>
      <c r="NN23" s="83"/>
      <c r="NO23" s="83"/>
      <c r="NP23" s="83"/>
      <c r="NQ23" s="83"/>
      <c r="NR23" s="83"/>
      <c r="NS23" s="83"/>
      <c r="NT23" s="83"/>
      <c r="NU23" s="83"/>
      <c r="NV23" s="83"/>
      <c r="NW23" s="84"/>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82"/>
      <c r="NJ24" s="83"/>
      <c r="NK24" s="83"/>
      <c r="NL24" s="83"/>
      <c r="NM24" s="83"/>
      <c r="NN24" s="83"/>
      <c r="NO24" s="83"/>
      <c r="NP24" s="83"/>
      <c r="NQ24" s="83"/>
      <c r="NR24" s="83"/>
      <c r="NS24" s="83"/>
      <c r="NT24" s="83"/>
      <c r="NU24" s="83"/>
      <c r="NV24" s="83"/>
      <c r="NW24" s="84"/>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82"/>
      <c r="NJ25" s="83"/>
      <c r="NK25" s="83"/>
      <c r="NL25" s="83"/>
      <c r="NM25" s="83"/>
      <c r="NN25" s="83"/>
      <c r="NO25" s="83"/>
      <c r="NP25" s="83"/>
      <c r="NQ25" s="83"/>
      <c r="NR25" s="83"/>
      <c r="NS25" s="83"/>
      <c r="NT25" s="83"/>
      <c r="NU25" s="83"/>
      <c r="NV25" s="83"/>
      <c r="NW25" s="84"/>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82"/>
      <c r="NJ26" s="83"/>
      <c r="NK26" s="83"/>
      <c r="NL26" s="83"/>
      <c r="NM26" s="83"/>
      <c r="NN26" s="83"/>
      <c r="NO26" s="83"/>
      <c r="NP26" s="83"/>
      <c r="NQ26" s="83"/>
      <c r="NR26" s="83"/>
      <c r="NS26" s="83"/>
      <c r="NT26" s="83"/>
      <c r="NU26" s="83"/>
      <c r="NV26" s="83"/>
      <c r="NW26" s="84"/>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82"/>
      <c r="NJ27" s="83"/>
      <c r="NK27" s="83"/>
      <c r="NL27" s="83"/>
      <c r="NM27" s="83"/>
      <c r="NN27" s="83"/>
      <c r="NO27" s="83"/>
      <c r="NP27" s="83"/>
      <c r="NQ27" s="83"/>
      <c r="NR27" s="83"/>
      <c r="NS27" s="83"/>
      <c r="NT27" s="83"/>
      <c r="NU27" s="83"/>
      <c r="NV27" s="83"/>
      <c r="NW27" s="84"/>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82"/>
      <c r="NJ28" s="83"/>
      <c r="NK28" s="83"/>
      <c r="NL28" s="83"/>
      <c r="NM28" s="83"/>
      <c r="NN28" s="83"/>
      <c r="NO28" s="83"/>
      <c r="NP28" s="83"/>
      <c r="NQ28" s="83"/>
      <c r="NR28" s="83"/>
      <c r="NS28" s="83"/>
      <c r="NT28" s="83"/>
      <c r="NU28" s="83"/>
      <c r="NV28" s="83"/>
      <c r="NW28" s="84"/>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82"/>
      <c r="NJ29" s="83"/>
      <c r="NK29" s="83"/>
      <c r="NL29" s="83"/>
      <c r="NM29" s="83"/>
      <c r="NN29" s="83"/>
      <c r="NO29" s="83"/>
      <c r="NP29" s="83"/>
      <c r="NQ29" s="83"/>
      <c r="NR29" s="83"/>
      <c r="NS29" s="83"/>
      <c r="NT29" s="83"/>
      <c r="NU29" s="83"/>
      <c r="NV29" s="83"/>
      <c r="NW29" s="84"/>
    </row>
    <row r="30" spans="1:387" ht="13.5" customHeight="1" x14ac:dyDescent="0.2">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85"/>
      <c r="NJ30" s="86"/>
      <c r="NK30" s="86"/>
      <c r="NL30" s="86"/>
      <c r="NM30" s="86"/>
      <c r="NN30" s="86"/>
      <c r="NO30" s="86"/>
      <c r="NP30" s="86"/>
      <c r="NQ30" s="86"/>
      <c r="NR30" s="86"/>
      <c r="NS30" s="86"/>
      <c r="NT30" s="86"/>
      <c r="NU30" s="86"/>
      <c r="NV30" s="86"/>
      <c r="NW30" s="87"/>
    </row>
    <row r="31" spans="1:387" ht="13.5" customHeight="1" x14ac:dyDescent="0.2">
      <c r="A31" s="2"/>
      <c r="B31" s="9"/>
      <c r="C31" s="2"/>
      <c r="D31" s="2"/>
      <c r="E31" s="2"/>
      <c r="F31" s="2"/>
      <c r="I31" s="69" t="s">
        <v>27</v>
      </c>
      <c r="J31" s="69"/>
      <c r="K31" s="69"/>
      <c r="L31" s="69"/>
      <c r="M31" s="69"/>
      <c r="N31" s="69"/>
      <c r="O31" s="69"/>
      <c r="P31" s="69"/>
      <c r="Q31" s="69"/>
      <c r="R31" s="67">
        <f>データ!Y7</f>
        <v>98.3</v>
      </c>
      <c r="S31" s="67"/>
      <c r="T31" s="67"/>
      <c r="U31" s="67"/>
      <c r="V31" s="67"/>
      <c r="W31" s="67"/>
      <c r="X31" s="67"/>
      <c r="Y31" s="67"/>
      <c r="Z31" s="67"/>
      <c r="AA31" s="67"/>
      <c r="AB31" s="67"/>
      <c r="AC31" s="67"/>
      <c r="AD31" s="67"/>
      <c r="AE31" s="67"/>
      <c r="AF31" s="67">
        <f>データ!Z7</f>
        <v>103.6</v>
      </c>
      <c r="AG31" s="67"/>
      <c r="AH31" s="67"/>
      <c r="AI31" s="67"/>
      <c r="AJ31" s="67"/>
      <c r="AK31" s="67"/>
      <c r="AL31" s="67"/>
      <c r="AM31" s="67"/>
      <c r="AN31" s="67"/>
      <c r="AO31" s="67"/>
      <c r="AP31" s="67"/>
      <c r="AQ31" s="67"/>
      <c r="AR31" s="67"/>
      <c r="AS31" s="67"/>
      <c r="AT31" s="67">
        <f>データ!AA7</f>
        <v>122.9</v>
      </c>
      <c r="AU31" s="67"/>
      <c r="AV31" s="67"/>
      <c r="AW31" s="67"/>
      <c r="AX31" s="67"/>
      <c r="AY31" s="67"/>
      <c r="AZ31" s="67"/>
      <c r="BA31" s="67"/>
      <c r="BB31" s="67"/>
      <c r="BC31" s="67"/>
      <c r="BD31" s="67"/>
      <c r="BE31" s="67"/>
      <c r="BF31" s="67"/>
      <c r="BG31" s="67"/>
      <c r="BH31" s="67">
        <f>データ!AB7</f>
        <v>137.30000000000001</v>
      </c>
      <c r="BI31" s="67"/>
      <c r="BJ31" s="67"/>
      <c r="BK31" s="67"/>
      <c r="BL31" s="67"/>
      <c r="BM31" s="67"/>
      <c r="BN31" s="67"/>
      <c r="BO31" s="67"/>
      <c r="BP31" s="67"/>
      <c r="BQ31" s="67"/>
      <c r="BR31" s="67"/>
      <c r="BS31" s="67"/>
      <c r="BT31" s="67"/>
      <c r="BU31" s="67"/>
      <c r="BV31" s="67">
        <f>データ!AC7</f>
        <v>132.1</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8.4</v>
      </c>
      <c r="DG31" s="67"/>
      <c r="DH31" s="67"/>
      <c r="DI31" s="67"/>
      <c r="DJ31" s="67"/>
      <c r="DK31" s="67"/>
      <c r="DL31" s="67"/>
      <c r="DM31" s="67"/>
      <c r="DN31" s="67"/>
      <c r="DO31" s="67"/>
      <c r="DP31" s="67"/>
      <c r="DQ31" s="67"/>
      <c r="DR31" s="67"/>
      <c r="DS31" s="67"/>
      <c r="DT31" s="67">
        <f>データ!AK7</f>
        <v>2.9</v>
      </c>
      <c r="DU31" s="67"/>
      <c r="DV31" s="67"/>
      <c r="DW31" s="67"/>
      <c r="DX31" s="67"/>
      <c r="DY31" s="67"/>
      <c r="DZ31" s="67"/>
      <c r="EA31" s="67"/>
      <c r="EB31" s="67"/>
      <c r="EC31" s="67"/>
      <c r="ED31" s="67"/>
      <c r="EE31" s="67"/>
      <c r="EF31" s="67"/>
      <c r="EG31" s="67"/>
      <c r="EH31" s="67">
        <f>データ!AL7</f>
        <v>12.7</v>
      </c>
      <c r="EI31" s="67"/>
      <c r="EJ31" s="67"/>
      <c r="EK31" s="67"/>
      <c r="EL31" s="67"/>
      <c r="EM31" s="67"/>
      <c r="EN31" s="67"/>
      <c r="EO31" s="67"/>
      <c r="EP31" s="67"/>
      <c r="EQ31" s="67"/>
      <c r="ER31" s="67"/>
      <c r="ES31" s="67"/>
      <c r="ET31" s="67"/>
      <c r="EU31" s="67"/>
      <c r="EV31" s="67">
        <f>データ!AM7</f>
        <v>18.7</v>
      </c>
      <c r="EW31" s="67"/>
      <c r="EX31" s="67"/>
      <c r="EY31" s="67"/>
      <c r="EZ31" s="67"/>
      <c r="FA31" s="67"/>
      <c r="FB31" s="67"/>
      <c r="FC31" s="67"/>
      <c r="FD31" s="67"/>
      <c r="FE31" s="67"/>
      <c r="FF31" s="67"/>
      <c r="FG31" s="67"/>
      <c r="FH31" s="67"/>
      <c r="FI31" s="67"/>
      <c r="FJ31" s="67">
        <f>データ!AN7</f>
        <v>9.3000000000000007</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1">
        <f>データ!AU7</f>
        <v>3323</v>
      </c>
      <c r="GU31" s="81"/>
      <c r="GV31" s="81"/>
      <c r="GW31" s="81"/>
      <c r="GX31" s="81"/>
      <c r="GY31" s="81"/>
      <c r="GZ31" s="81"/>
      <c r="HA31" s="81"/>
      <c r="HB31" s="81"/>
      <c r="HC31" s="81"/>
      <c r="HD31" s="81"/>
      <c r="HE31" s="81"/>
      <c r="HF31" s="81"/>
      <c r="HG31" s="81"/>
      <c r="HH31" s="81">
        <f>データ!AV7</f>
        <v>1021</v>
      </c>
      <c r="HI31" s="81"/>
      <c r="HJ31" s="81"/>
      <c r="HK31" s="81"/>
      <c r="HL31" s="81"/>
      <c r="HM31" s="81"/>
      <c r="HN31" s="81"/>
      <c r="HO31" s="81"/>
      <c r="HP31" s="81"/>
      <c r="HQ31" s="81"/>
      <c r="HR31" s="81"/>
      <c r="HS31" s="81"/>
      <c r="HT31" s="81"/>
      <c r="HU31" s="81"/>
      <c r="HV31" s="81">
        <f>データ!AW7</f>
        <v>3779</v>
      </c>
      <c r="HW31" s="81"/>
      <c r="HX31" s="81"/>
      <c r="HY31" s="81"/>
      <c r="HZ31" s="81"/>
      <c r="IA31" s="81"/>
      <c r="IB31" s="81"/>
      <c r="IC31" s="81"/>
      <c r="ID31" s="81"/>
      <c r="IE31" s="81"/>
      <c r="IF31" s="81"/>
      <c r="IG31" s="81"/>
      <c r="IH31" s="81"/>
      <c r="II31" s="81"/>
      <c r="IJ31" s="81">
        <f>データ!AX7</f>
        <v>5297</v>
      </c>
      <c r="IK31" s="81"/>
      <c r="IL31" s="81"/>
      <c r="IM31" s="81"/>
      <c r="IN31" s="81"/>
      <c r="IO31" s="81"/>
      <c r="IP31" s="81"/>
      <c r="IQ31" s="81"/>
      <c r="IR31" s="81"/>
      <c r="IS31" s="81"/>
      <c r="IT31" s="81"/>
      <c r="IU31" s="81"/>
      <c r="IV31" s="81"/>
      <c r="IW31" s="81"/>
      <c r="IX31" s="81">
        <f>データ!AY7</f>
        <v>2530</v>
      </c>
      <c r="IY31" s="81"/>
      <c r="IZ31" s="81"/>
      <c r="JA31" s="81"/>
      <c r="JB31" s="81"/>
      <c r="JC31" s="81"/>
      <c r="JD31" s="81"/>
      <c r="JE31" s="81"/>
      <c r="JF31" s="81"/>
      <c r="JG31" s="81"/>
      <c r="JH31" s="81"/>
      <c r="JI31" s="81"/>
      <c r="JJ31" s="81"/>
      <c r="JK31" s="81"/>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83.9</v>
      </c>
      <c r="S32" s="67"/>
      <c r="T32" s="67"/>
      <c r="U32" s="67"/>
      <c r="V32" s="67"/>
      <c r="W32" s="67"/>
      <c r="X32" s="67"/>
      <c r="Y32" s="67"/>
      <c r="Z32" s="67"/>
      <c r="AA32" s="67"/>
      <c r="AB32" s="67"/>
      <c r="AC32" s="67"/>
      <c r="AD32" s="67"/>
      <c r="AE32" s="67"/>
      <c r="AF32" s="67">
        <f>データ!AE7</f>
        <v>77.2</v>
      </c>
      <c r="AG32" s="67"/>
      <c r="AH32" s="67"/>
      <c r="AI32" s="67"/>
      <c r="AJ32" s="67"/>
      <c r="AK32" s="67"/>
      <c r="AL32" s="67"/>
      <c r="AM32" s="67"/>
      <c r="AN32" s="67"/>
      <c r="AO32" s="67"/>
      <c r="AP32" s="67"/>
      <c r="AQ32" s="67"/>
      <c r="AR32" s="67"/>
      <c r="AS32" s="67"/>
      <c r="AT32" s="67">
        <f>データ!AF7</f>
        <v>159.1</v>
      </c>
      <c r="AU32" s="67"/>
      <c r="AV32" s="67"/>
      <c r="AW32" s="67"/>
      <c r="AX32" s="67"/>
      <c r="AY32" s="67"/>
      <c r="AZ32" s="67"/>
      <c r="BA32" s="67"/>
      <c r="BB32" s="67"/>
      <c r="BC32" s="67"/>
      <c r="BD32" s="67"/>
      <c r="BE32" s="67"/>
      <c r="BF32" s="67"/>
      <c r="BG32" s="67"/>
      <c r="BH32" s="67">
        <f>データ!AG7</f>
        <v>178.6</v>
      </c>
      <c r="BI32" s="67"/>
      <c r="BJ32" s="67"/>
      <c r="BK32" s="67"/>
      <c r="BL32" s="67"/>
      <c r="BM32" s="67"/>
      <c r="BN32" s="67"/>
      <c r="BO32" s="67"/>
      <c r="BP32" s="67"/>
      <c r="BQ32" s="67"/>
      <c r="BR32" s="67"/>
      <c r="BS32" s="67"/>
      <c r="BT32" s="67"/>
      <c r="BU32" s="67"/>
      <c r="BV32" s="67">
        <f>データ!AH7</f>
        <v>272.39999999999998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39.9</v>
      </c>
      <c r="DG32" s="67"/>
      <c r="DH32" s="67"/>
      <c r="DI32" s="67"/>
      <c r="DJ32" s="67"/>
      <c r="DK32" s="67"/>
      <c r="DL32" s="67"/>
      <c r="DM32" s="67"/>
      <c r="DN32" s="67"/>
      <c r="DO32" s="67"/>
      <c r="DP32" s="67"/>
      <c r="DQ32" s="67"/>
      <c r="DR32" s="67"/>
      <c r="DS32" s="67"/>
      <c r="DT32" s="67">
        <f>データ!AP7</f>
        <v>21.4</v>
      </c>
      <c r="DU32" s="67"/>
      <c r="DV32" s="67"/>
      <c r="DW32" s="67"/>
      <c r="DX32" s="67"/>
      <c r="DY32" s="67"/>
      <c r="DZ32" s="67"/>
      <c r="EA32" s="67"/>
      <c r="EB32" s="67"/>
      <c r="EC32" s="67"/>
      <c r="ED32" s="67"/>
      <c r="EE32" s="67"/>
      <c r="EF32" s="67"/>
      <c r="EG32" s="67"/>
      <c r="EH32" s="67">
        <f>データ!AQ7</f>
        <v>14.1</v>
      </c>
      <c r="EI32" s="67"/>
      <c r="EJ32" s="67"/>
      <c r="EK32" s="67"/>
      <c r="EL32" s="67"/>
      <c r="EM32" s="67"/>
      <c r="EN32" s="67"/>
      <c r="EO32" s="67"/>
      <c r="EP32" s="67"/>
      <c r="EQ32" s="67"/>
      <c r="ER32" s="67"/>
      <c r="ES32" s="67"/>
      <c r="ET32" s="67"/>
      <c r="EU32" s="67"/>
      <c r="EV32" s="67">
        <f>データ!AR7</f>
        <v>33.200000000000003</v>
      </c>
      <c r="EW32" s="67"/>
      <c r="EX32" s="67"/>
      <c r="EY32" s="67"/>
      <c r="EZ32" s="67"/>
      <c r="FA32" s="67"/>
      <c r="FB32" s="67"/>
      <c r="FC32" s="67"/>
      <c r="FD32" s="67"/>
      <c r="FE32" s="67"/>
      <c r="FF32" s="67"/>
      <c r="FG32" s="67"/>
      <c r="FH32" s="67"/>
      <c r="FI32" s="67"/>
      <c r="FJ32" s="67">
        <f>データ!AS7</f>
        <v>186.4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1">
        <f>データ!AZ7</f>
        <v>16253</v>
      </c>
      <c r="GU32" s="81"/>
      <c r="GV32" s="81"/>
      <c r="GW32" s="81"/>
      <c r="GX32" s="81"/>
      <c r="GY32" s="81"/>
      <c r="GZ32" s="81"/>
      <c r="HA32" s="81"/>
      <c r="HB32" s="81"/>
      <c r="HC32" s="81"/>
      <c r="HD32" s="81"/>
      <c r="HE32" s="81"/>
      <c r="HF32" s="81"/>
      <c r="HG32" s="81"/>
      <c r="HH32" s="81">
        <f>データ!BA7</f>
        <v>12164</v>
      </c>
      <c r="HI32" s="81"/>
      <c r="HJ32" s="81"/>
      <c r="HK32" s="81"/>
      <c r="HL32" s="81"/>
      <c r="HM32" s="81"/>
      <c r="HN32" s="81"/>
      <c r="HO32" s="81"/>
      <c r="HP32" s="81"/>
      <c r="HQ32" s="81"/>
      <c r="HR32" s="81"/>
      <c r="HS32" s="81"/>
      <c r="HT32" s="81"/>
      <c r="HU32" s="81"/>
      <c r="HV32" s="81">
        <f>データ!BB7</f>
        <v>234734</v>
      </c>
      <c r="HW32" s="81"/>
      <c r="HX32" s="81"/>
      <c r="HY32" s="81"/>
      <c r="HZ32" s="81"/>
      <c r="IA32" s="81"/>
      <c r="IB32" s="81"/>
      <c r="IC32" s="81"/>
      <c r="ID32" s="81"/>
      <c r="IE32" s="81"/>
      <c r="IF32" s="81"/>
      <c r="IG32" s="81"/>
      <c r="IH32" s="81"/>
      <c r="II32" s="81"/>
      <c r="IJ32" s="81">
        <f>データ!BC7</f>
        <v>209070</v>
      </c>
      <c r="IK32" s="81"/>
      <c r="IL32" s="81"/>
      <c r="IM32" s="81"/>
      <c r="IN32" s="81"/>
      <c r="IO32" s="81"/>
      <c r="IP32" s="81"/>
      <c r="IQ32" s="81"/>
      <c r="IR32" s="81"/>
      <c r="IS32" s="81"/>
      <c r="IT32" s="81"/>
      <c r="IU32" s="81"/>
      <c r="IV32" s="81"/>
      <c r="IW32" s="81"/>
      <c r="IX32" s="81">
        <f>データ!BD7</f>
        <v>123116</v>
      </c>
      <c r="IY32" s="81"/>
      <c r="IZ32" s="81"/>
      <c r="JA32" s="81"/>
      <c r="JB32" s="81"/>
      <c r="JC32" s="81"/>
      <c r="JD32" s="81"/>
      <c r="JE32" s="81"/>
      <c r="JF32" s="81"/>
      <c r="JG32" s="81"/>
      <c r="JH32" s="81"/>
      <c r="JI32" s="81"/>
      <c r="JJ32" s="81"/>
      <c r="JK32" s="81"/>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82" t="s">
        <v>137</v>
      </c>
      <c r="NJ32" s="83"/>
      <c r="NK32" s="83"/>
      <c r="NL32" s="83"/>
      <c r="NM32" s="83"/>
      <c r="NN32" s="83"/>
      <c r="NO32" s="83"/>
      <c r="NP32" s="83"/>
      <c r="NQ32" s="83"/>
      <c r="NR32" s="83"/>
      <c r="NS32" s="83"/>
      <c r="NT32" s="83"/>
      <c r="NU32" s="83"/>
      <c r="NV32" s="83"/>
      <c r="NW32" s="84"/>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82"/>
      <c r="NJ33" s="83"/>
      <c r="NK33" s="83"/>
      <c r="NL33" s="83"/>
      <c r="NM33" s="83"/>
      <c r="NN33" s="83"/>
      <c r="NO33" s="83"/>
      <c r="NP33" s="83"/>
      <c r="NQ33" s="83"/>
      <c r="NR33" s="83"/>
      <c r="NS33" s="83"/>
      <c r="NT33" s="83"/>
      <c r="NU33" s="83"/>
      <c r="NV33" s="83"/>
      <c r="NW33" s="84"/>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82"/>
      <c r="NJ34" s="83"/>
      <c r="NK34" s="83"/>
      <c r="NL34" s="83"/>
      <c r="NM34" s="83"/>
      <c r="NN34" s="83"/>
      <c r="NO34" s="83"/>
      <c r="NP34" s="83"/>
      <c r="NQ34" s="83"/>
      <c r="NR34" s="83"/>
      <c r="NS34" s="83"/>
      <c r="NT34" s="83"/>
      <c r="NU34" s="83"/>
      <c r="NV34" s="83"/>
      <c r="NW34" s="84"/>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82"/>
      <c r="NJ35" s="83"/>
      <c r="NK35" s="83"/>
      <c r="NL35" s="83"/>
      <c r="NM35" s="83"/>
      <c r="NN35" s="83"/>
      <c r="NO35" s="83"/>
      <c r="NP35" s="83"/>
      <c r="NQ35" s="83"/>
      <c r="NR35" s="83"/>
      <c r="NS35" s="83"/>
      <c r="NT35" s="83"/>
      <c r="NU35" s="83"/>
      <c r="NV35" s="83"/>
      <c r="NW35" s="84"/>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82"/>
      <c r="NJ36" s="83"/>
      <c r="NK36" s="83"/>
      <c r="NL36" s="83"/>
      <c r="NM36" s="83"/>
      <c r="NN36" s="83"/>
      <c r="NO36" s="83"/>
      <c r="NP36" s="83"/>
      <c r="NQ36" s="83"/>
      <c r="NR36" s="83"/>
      <c r="NS36" s="83"/>
      <c r="NT36" s="83"/>
      <c r="NU36" s="83"/>
      <c r="NV36" s="83"/>
      <c r="NW36" s="84"/>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82"/>
      <c r="NJ37" s="83"/>
      <c r="NK37" s="83"/>
      <c r="NL37" s="83"/>
      <c r="NM37" s="83"/>
      <c r="NN37" s="83"/>
      <c r="NO37" s="83"/>
      <c r="NP37" s="83"/>
      <c r="NQ37" s="83"/>
      <c r="NR37" s="83"/>
      <c r="NS37" s="83"/>
      <c r="NT37" s="83"/>
      <c r="NU37" s="83"/>
      <c r="NV37" s="83"/>
      <c r="NW37" s="84"/>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82"/>
      <c r="NJ38" s="83"/>
      <c r="NK38" s="83"/>
      <c r="NL38" s="83"/>
      <c r="NM38" s="83"/>
      <c r="NN38" s="83"/>
      <c r="NO38" s="83"/>
      <c r="NP38" s="83"/>
      <c r="NQ38" s="83"/>
      <c r="NR38" s="83"/>
      <c r="NS38" s="83"/>
      <c r="NT38" s="83"/>
      <c r="NU38" s="83"/>
      <c r="NV38" s="83"/>
      <c r="NW38" s="84"/>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82"/>
      <c r="NJ39" s="83"/>
      <c r="NK39" s="83"/>
      <c r="NL39" s="83"/>
      <c r="NM39" s="83"/>
      <c r="NN39" s="83"/>
      <c r="NO39" s="83"/>
      <c r="NP39" s="83"/>
      <c r="NQ39" s="83"/>
      <c r="NR39" s="83"/>
      <c r="NS39" s="83"/>
      <c r="NT39" s="83"/>
      <c r="NU39" s="83"/>
      <c r="NV39" s="83"/>
      <c r="NW39" s="84"/>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82"/>
      <c r="NJ40" s="83"/>
      <c r="NK40" s="83"/>
      <c r="NL40" s="83"/>
      <c r="NM40" s="83"/>
      <c r="NN40" s="83"/>
      <c r="NO40" s="83"/>
      <c r="NP40" s="83"/>
      <c r="NQ40" s="83"/>
      <c r="NR40" s="83"/>
      <c r="NS40" s="83"/>
      <c r="NT40" s="83"/>
      <c r="NU40" s="83"/>
      <c r="NV40" s="83"/>
      <c r="NW40" s="84"/>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82"/>
      <c r="NJ41" s="83"/>
      <c r="NK41" s="83"/>
      <c r="NL41" s="83"/>
      <c r="NM41" s="83"/>
      <c r="NN41" s="83"/>
      <c r="NO41" s="83"/>
      <c r="NP41" s="83"/>
      <c r="NQ41" s="83"/>
      <c r="NR41" s="83"/>
      <c r="NS41" s="83"/>
      <c r="NT41" s="83"/>
      <c r="NU41" s="83"/>
      <c r="NV41" s="83"/>
      <c r="NW41" s="84"/>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82"/>
      <c r="NJ42" s="83"/>
      <c r="NK42" s="83"/>
      <c r="NL42" s="83"/>
      <c r="NM42" s="83"/>
      <c r="NN42" s="83"/>
      <c r="NO42" s="83"/>
      <c r="NP42" s="83"/>
      <c r="NQ42" s="83"/>
      <c r="NR42" s="83"/>
      <c r="NS42" s="83"/>
      <c r="NT42" s="83"/>
      <c r="NU42" s="83"/>
      <c r="NV42" s="83"/>
      <c r="NW42" s="84"/>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82"/>
      <c r="NJ43" s="83"/>
      <c r="NK43" s="83"/>
      <c r="NL43" s="83"/>
      <c r="NM43" s="83"/>
      <c r="NN43" s="83"/>
      <c r="NO43" s="83"/>
      <c r="NP43" s="83"/>
      <c r="NQ43" s="83"/>
      <c r="NR43" s="83"/>
      <c r="NS43" s="83"/>
      <c r="NT43" s="83"/>
      <c r="NU43" s="83"/>
      <c r="NV43" s="83"/>
      <c r="NW43" s="84"/>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82"/>
      <c r="NJ44" s="83"/>
      <c r="NK44" s="83"/>
      <c r="NL44" s="83"/>
      <c r="NM44" s="83"/>
      <c r="NN44" s="83"/>
      <c r="NO44" s="83"/>
      <c r="NP44" s="83"/>
      <c r="NQ44" s="83"/>
      <c r="NR44" s="83"/>
      <c r="NS44" s="83"/>
      <c r="NT44" s="83"/>
      <c r="NU44" s="83"/>
      <c r="NV44" s="83"/>
      <c r="NW44" s="84"/>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82"/>
      <c r="NJ45" s="83"/>
      <c r="NK45" s="83"/>
      <c r="NL45" s="83"/>
      <c r="NM45" s="83"/>
      <c r="NN45" s="83"/>
      <c r="NO45" s="83"/>
      <c r="NP45" s="83"/>
      <c r="NQ45" s="83"/>
      <c r="NR45" s="83"/>
      <c r="NS45" s="83"/>
      <c r="NT45" s="83"/>
      <c r="NU45" s="83"/>
      <c r="NV45" s="83"/>
      <c r="NW45" s="84"/>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82"/>
      <c r="NJ46" s="83"/>
      <c r="NK46" s="83"/>
      <c r="NL46" s="83"/>
      <c r="NM46" s="83"/>
      <c r="NN46" s="83"/>
      <c r="NO46" s="83"/>
      <c r="NP46" s="83"/>
      <c r="NQ46" s="83"/>
      <c r="NR46" s="83"/>
      <c r="NS46" s="83"/>
      <c r="NT46" s="83"/>
      <c r="NU46" s="83"/>
      <c r="NV46" s="83"/>
      <c r="NW46" s="84"/>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85"/>
      <c r="NJ47" s="86"/>
      <c r="NK47" s="86"/>
      <c r="NL47" s="86"/>
      <c r="NM47" s="86"/>
      <c r="NN47" s="86"/>
      <c r="NO47" s="86"/>
      <c r="NP47" s="86"/>
      <c r="NQ47" s="86"/>
      <c r="NR47" s="86"/>
      <c r="NS47" s="86"/>
      <c r="NT47" s="86"/>
      <c r="NU47" s="86"/>
      <c r="NV47" s="86"/>
      <c r="NW47" s="87"/>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38" t="s">
        <v>139</v>
      </c>
      <c r="NJ49" s="139"/>
      <c r="NK49" s="139"/>
      <c r="NL49" s="139"/>
      <c r="NM49" s="139"/>
      <c r="NN49" s="139"/>
      <c r="NO49" s="139"/>
      <c r="NP49" s="139"/>
      <c r="NQ49" s="139"/>
      <c r="NR49" s="139"/>
      <c r="NS49" s="139"/>
      <c r="NT49" s="139"/>
      <c r="NU49" s="139"/>
      <c r="NV49" s="139"/>
      <c r="NW49" s="140"/>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38"/>
      <c r="NJ50" s="139"/>
      <c r="NK50" s="139"/>
      <c r="NL50" s="139"/>
      <c r="NM50" s="139"/>
      <c r="NN50" s="139"/>
      <c r="NO50" s="139"/>
      <c r="NP50" s="139"/>
      <c r="NQ50" s="139"/>
      <c r="NR50" s="139"/>
      <c r="NS50" s="139"/>
      <c r="NT50" s="139"/>
      <c r="NU50" s="139"/>
      <c r="NV50" s="139"/>
      <c r="NW50" s="140"/>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38"/>
      <c r="NJ51" s="139"/>
      <c r="NK51" s="139"/>
      <c r="NL51" s="139"/>
      <c r="NM51" s="139"/>
      <c r="NN51" s="139"/>
      <c r="NO51" s="139"/>
      <c r="NP51" s="139"/>
      <c r="NQ51" s="139"/>
      <c r="NR51" s="139"/>
      <c r="NS51" s="139"/>
      <c r="NT51" s="139"/>
      <c r="NU51" s="139"/>
      <c r="NV51" s="139"/>
      <c r="NW51" s="140"/>
    </row>
    <row r="52" spans="1:387" ht="13.5" customHeight="1" x14ac:dyDescent="0.2">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138"/>
      <c r="NJ52" s="139"/>
      <c r="NK52" s="139"/>
      <c r="NL52" s="139"/>
      <c r="NM52" s="139"/>
      <c r="NN52" s="139"/>
      <c r="NO52" s="139"/>
      <c r="NP52" s="139"/>
      <c r="NQ52" s="139"/>
      <c r="NR52" s="139"/>
      <c r="NS52" s="139"/>
      <c r="NT52" s="139"/>
      <c r="NU52" s="139"/>
      <c r="NV52" s="139"/>
      <c r="NW52" s="140"/>
    </row>
    <row r="53" spans="1:387" ht="13.5" customHeight="1" x14ac:dyDescent="0.2">
      <c r="A53" s="2"/>
      <c r="B53" s="9"/>
      <c r="C53" s="2"/>
      <c r="D53" s="2"/>
      <c r="E53" s="2"/>
      <c r="F53" s="2"/>
      <c r="I53" s="69" t="s">
        <v>27</v>
      </c>
      <c r="J53" s="69"/>
      <c r="K53" s="69"/>
      <c r="L53" s="69"/>
      <c r="M53" s="69"/>
      <c r="N53" s="69"/>
      <c r="O53" s="69"/>
      <c r="P53" s="69"/>
      <c r="Q53" s="69"/>
      <c r="R53" s="67">
        <f>データ!BF7</f>
        <v>10.199999999999999</v>
      </c>
      <c r="S53" s="67"/>
      <c r="T53" s="67"/>
      <c r="U53" s="67"/>
      <c r="V53" s="67"/>
      <c r="W53" s="67"/>
      <c r="X53" s="67"/>
      <c r="Y53" s="67"/>
      <c r="Z53" s="67"/>
      <c r="AA53" s="67"/>
      <c r="AB53" s="67"/>
      <c r="AC53" s="67"/>
      <c r="AD53" s="67"/>
      <c r="AE53" s="67"/>
      <c r="AF53" s="67">
        <f>データ!BG7</f>
        <v>11.9</v>
      </c>
      <c r="AG53" s="67"/>
      <c r="AH53" s="67"/>
      <c r="AI53" s="67"/>
      <c r="AJ53" s="67"/>
      <c r="AK53" s="67"/>
      <c r="AL53" s="67"/>
      <c r="AM53" s="67"/>
      <c r="AN53" s="67"/>
      <c r="AO53" s="67"/>
      <c r="AP53" s="67"/>
      <c r="AQ53" s="67"/>
      <c r="AR53" s="67"/>
      <c r="AS53" s="67"/>
      <c r="AT53" s="67">
        <f>データ!BH7</f>
        <v>15.8</v>
      </c>
      <c r="AU53" s="67"/>
      <c r="AV53" s="67"/>
      <c r="AW53" s="67"/>
      <c r="AX53" s="67"/>
      <c r="AY53" s="67"/>
      <c r="AZ53" s="67"/>
      <c r="BA53" s="67"/>
      <c r="BB53" s="67"/>
      <c r="BC53" s="67"/>
      <c r="BD53" s="67"/>
      <c r="BE53" s="67"/>
      <c r="BF53" s="67"/>
      <c r="BG53" s="67"/>
      <c r="BH53" s="67">
        <f>データ!BI7</f>
        <v>10.7</v>
      </c>
      <c r="BI53" s="67"/>
      <c r="BJ53" s="67"/>
      <c r="BK53" s="67"/>
      <c r="BL53" s="67"/>
      <c r="BM53" s="67"/>
      <c r="BN53" s="67"/>
      <c r="BO53" s="67"/>
      <c r="BP53" s="67"/>
      <c r="BQ53" s="67"/>
      <c r="BR53" s="67"/>
      <c r="BS53" s="67"/>
      <c r="BT53" s="67"/>
      <c r="BU53" s="67"/>
      <c r="BV53" s="67">
        <f>データ!BJ7</f>
        <v>11.7</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41.7</v>
      </c>
      <c r="DG53" s="67"/>
      <c r="DH53" s="67"/>
      <c r="DI53" s="67"/>
      <c r="DJ53" s="67"/>
      <c r="DK53" s="67"/>
      <c r="DL53" s="67"/>
      <c r="DM53" s="67"/>
      <c r="DN53" s="67"/>
      <c r="DO53" s="67"/>
      <c r="DP53" s="67"/>
      <c r="DQ53" s="67"/>
      <c r="DR53" s="67"/>
      <c r="DS53" s="67"/>
      <c r="DT53" s="67">
        <f>データ!BR7</f>
        <v>40.9</v>
      </c>
      <c r="DU53" s="67"/>
      <c r="DV53" s="67"/>
      <c r="DW53" s="67"/>
      <c r="DX53" s="67"/>
      <c r="DY53" s="67"/>
      <c r="DZ53" s="67"/>
      <c r="EA53" s="67"/>
      <c r="EB53" s="67"/>
      <c r="EC53" s="67"/>
      <c r="ED53" s="67"/>
      <c r="EE53" s="67"/>
      <c r="EF53" s="67"/>
      <c r="EG53" s="67"/>
      <c r="EH53" s="67">
        <f>データ!BS7</f>
        <v>27.2</v>
      </c>
      <c r="EI53" s="67"/>
      <c r="EJ53" s="67"/>
      <c r="EK53" s="67"/>
      <c r="EL53" s="67"/>
      <c r="EM53" s="67"/>
      <c r="EN53" s="67"/>
      <c r="EO53" s="67"/>
      <c r="EP53" s="67"/>
      <c r="EQ53" s="67"/>
      <c r="ER53" s="67"/>
      <c r="ES53" s="67"/>
      <c r="ET53" s="67"/>
      <c r="EU53" s="67"/>
      <c r="EV53" s="67">
        <f>データ!BT7</f>
        <v>28.1</v>
      </c>
      <c r="EW53" s="67"/>
      <c r="EX53" s="67"/>
      <c r="EY53" s="67"/>
      <c r="EZ53" s="67"/>
      <c r="FA53" s="67"/>
      <c r="FB53" s="67"/>
      <c r="FC53" s="67"/>
      <c r="FD53" s="67"/>
      <c r="FE53" s="67"/>
      <c r="FF53" s="67"/>
      <c r="FG53" s="67"/>
      <c r="FH53" s="67"/>
      <c r="FI53" s="67"/>
      <c r="FJ53" s="67">
        <f>データ!BU7</f>
        <v>30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-1.7</v>
      </c>
      <c r="GU53" s="67"/>
      <c r="GV53" s="67"/>
      <c r="GW53" s="67"/>
      <c r="GX53" s="67"/>
      <c r="GY53" s="67"/>
      <c r="GZ53" s="67"/>
      <c r="HA53" s="67"/>
      <c r="HB53" s="67"/>
      <c r="HC53" s="67"/>
      <c r="HD53" s="67"/>
      <c r="HE53" s="67"/>
      <c r="HF53" s="67"/>
      <c r="HG53" s="67"/>
      <c r="HH53" s="67">
        <f>データ!CC7</f>
        <v>3.5</v>
      </c>
      <c r="HI53" s="67"/>
      <c r="HJ53" s="67"/>
      <c r="HK53" s="67"/>
      <c r="HL53" s="67"/>
      <c r="HM53" s="67"/>
      <c r="HN53" s="67"/>
      <c r="HO53" s="67"/>
      <c r="HP53" s="67"/>
      <c r="HQ53" s="67"/>
      <c r="HR53" s="67"/>
      <c r="HS53" s="67"/>
      <c r="HT53" s="67"/>
      <c r="HU53" s="67"/>
      <c r="HV53" s="67">
        <f>データ!CD7</f>
        <v>18.600000000000001</v>
      </c>
      <c r="HW53" s="67"/>
      <c r="HX53" s="67"/>
      <c r="HY53" s="67"/>
      <c r="HZ53" s="67"/>
      <c r="IA53" s="67"/>
      <c r="IB53" s="67"/>
      <c r="IC53" s="67"/>
      <c r="ID53" s="67"/>
      <c r="IE53" s="67"/>
      <c r="IF53" s="67"/>
      <c r="IG53" s="67"/>
      <c r="IH53" s="67"/>
      <c r="II53" s="67"/>
      <c r="IJ53" s="67">
        <f>データ!CE7</f>
        <v>27.1</v>
      </c>
      <c r="IK53" s="67"/>
      <c r="IL53" s="67"/>
      <c r="IM53" s="67"/>
      <c r="IN53" s="67"/>
      <c r="IO53" s="67"/>
      <c r="IP53" s="67"/>
      <c r="IQ53" s="67"/>
      <c r="IR53" s="67"/>
      <c r="IS53" s="67"/>
      <c r="IT53" s="67"/>
      <c r="IU53" s="67"/>
      <c r="IV53" s="67"/>
      <c r="IW53" s="67"/>
      <c r="IX53" s="67">
        <f>データ!CF7</f>
        <v>24.3</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1">
        <f>データ!CM7</f>
        <v>-15081</v>
      </c>
      <c r="KI53" s="81"/>
      <c r="KJ53" s="81"/>
      <c r="KK53" s="81"/>
      <c r="KL53" s="81"/>
      <c r="KM53" s="81"/>
      <c r="KN53" s="81"/>
      <c r="KO53" s="81"/>
      <c r="KP53" s="81"/>
      <c r="KQ53" s="81"/>
      <c r="KR53" s="81"/>
      <c r="KS53" s="81"/>
      <c r="KT53" s="81"/>
      <c r="KU53" s="81"/>
      <c r="KV53" s="81">
        <f>データ!CN7</f>
        <v>976</v>
      </c>
      <c r="KW53" s="81"/>
      <c r="KX53" s="81"/>
      <c r="KY53" s="81"/>
      <c r="KZ53" s="81"/>
      <c r="LA53" s="81"/>
      <c r="LB53" s="81"/>
      <c r="LC53" s="81"/>
      <c r="LD53" s="81"/>
      <c r="LE53" s="81"/>
      <c r="LF53" s="81"/>
      <c r="LG53" s="81"/>
      <c r="LH53" s="81"/>
      <c r="LI53" s="81"/>
      <c r="LJ53" s="81">
        <f>データ!CO7</f>
        <v>17322</v>
      </c>
      <c r="LK53" s="81"/>
      <c r="LL53" s="81"/>
      <c r="LM53" s="81"/>
      <c r="LN53" s="81"/>
      <c r="LO53" s="81"/>
      <c r="LP53" s="81"/>
      <c r="LQ53" s="81"/>
      <c r="LR53" s="81"/>
      <c r="LS53" s="81"/>
      <c r="LT53" s="81"/>
      <c r="LU53" s="81"/>
      <c r="LV53" s="81"/>
      <c r="LW53" s="81"/>
      <c r="LX53" s="81">
        <f>データ!CP7</f>
        <v>30002</v>
      </c>
      <c r="LY53" s="81"/>
      <c r="LZ53" s="81"/>
      <c r="MA53" s="81"/>
      <c r="MB53" s="81"/>
      <c r="MC53" s="81"/>
      <c r="MD53" s="81"/>
      <c r="ME53" s="81"/>
      <c r="MF53" s="81"/>
      <c r="MG53" s="81"/>
      <c r="MH53" s="81"/>
      <c r="MI53" s="81"/>
      <c r="MJ53" s="81"/>
      <c r="MK53" s="81"/>
      <c r="ML53" s="81">
        <f>データ!CQ7</f>
        <v>38359</v>
      </c>
      <c r="MM53" s="81"/>
      <c r="MN53" s="81"/>
      <c r="MO53" s="81"/>
      <c r="MP53" s="81"/>
      <c r="MQ53" s="81"/>
      <c r="MR53" s="81"/>
      <c r="MS53" s="81"/>
      <c r="MT53" s="81"/>
      <c r="MU53" s="81"/>
      <c r="MV53" s="81"/>
      <c r="MW53" s="81"/>
      <c r="MX53" s="81"/>
      <c r="MY53" s="81"/>
      <c r="MZ53" s="2"/>
      <c r="NA53" s="2"/>
      <c r="NB53" s="2"/>
      <c r="NC53" s="2"/>
      <c r="ND53" s="2"/>
      <c r="NE53" s="2"/>
      <c r="NF53" s="2"/>
      <c r="NG53" s="10"/>
      <c r="NH53" s="2"/>
      <c r="NI53" s="138"/>
      <c r="NJ53" s="139"/>
      <c r="NK53" s="139"/>
      <c r="NL53" s="139"/>
      <c r="NM53" s="139"/>
      <c r="NN53" s="139"/>
      <c r="NO53" s="139"/>
      <c r="NP53" s="139"/>
      <c r="NQ53" s="139"/>
      <c r="NR53" s="139"/>
      <c r="NS53" s="139"/>
      <c r="NT53" s="139"/>
      <c r="NU53" s="139"/>
      <c r="NV53" s="139"/>
      <c r="NW53" s="140"/>
    </row>
    <row r="54" spans="1:387" ht="13.5" customHeight="1" x14ac:dyDescent="0.2">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18.399999999999999</v>
      </c>
      <c r="AG54" s="67"/>
      <c r="AH54" s="67"/>
      <c r="AI54" s="67"/>
      <c r="AJ54" s="67"/>
      <c r="AK54" s="67"/>
      <c r="AL54" s="67"/>
      <c r="AM54" s="67"/>
      <c r="AN54" s="67"/>
      <c r="AO54" s="67"/>
      <c r="AP54" s="67"/>
      <c r="AQ54" s="67"/>
      <c r="AR54" s="67"/>
      <c r="AS54" s="67"/>
      <c r="AT54" s="67">
        <f>データ!BM7</f>
        <v>26.2</v>
      </c>
      <c r="AU54" s="67"/>
      <c r="AV54" s="67"/>
      <c r="AW54" s="67"/>
      <c r="AX54" s="67"/>
      <c r="AY54" s="67"/>
      <c r="AZ54" s="67"/>
      <c r="BA54" s="67"/>
      <c r="BB54" s="67"/>
      <c r="BC54" s="67"/>
      <c r="BD54" s="67"/>
      <c r="BE54" s="67"/>
      <c r="BF54" s="67"/>
      <c r="BG54" s="67"/>
      <c r="BH54" s="67">
        <f>データ!BN7</f>
        <v>24.1</v>
      </c>
      <c r="BI54" s="67"/>
      <c r="BJ54" s="67"/>
      <c r="BK54" s="67"/>
      <c r="BL54" s="67"/>
      <c r="BM54" s="67"/>
      <c r="BN54" s="67"/>
      <c r="BO54" s="67"/>
      <c r="BP54" s="67"/>
      <c r="BQ54" s="67"/>
      <c r="BR54" s="67"/>
      <c r="BS54" s="67"/>
      <c r="BT54" s="67"/>
      <c r="BU54" s="67"/>
      <c r="BV54" s="67">
        <f>データ!BO7</f>
        <v>28</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78.5</v>
      </c>
      <c r="DG54" s="67"/>
      <c r="DH54" s="67"/>
      <c r="DI54" s="67"/>
      <c r="DJ54" s="67"/>
      <c r="DK54" s="67"/>
      <c r="DL54" s="67"/>
      <c r="DM54" s="67"/>
      <c r="DN54" s="67"/>
      <c r="DO54" s="67"/>
      <c r="DP54" s="67"/>
      <c r="DQ54" s="67"/>
      <c r="DR54" s="67"/>
      <c r="DS54" s="67"/>
      <c r="DT54" s="67">
        <f>データ!BW7</f>
        <v>52.3</v>
      </c>
      <c r="DU54" s="67"/>
      <c r="DV54" s="67"/>
      <c r="DW54" s="67"/>
      <c r="DX54" s="67"/>
      <c r="DY54" s="67"/>
      <c r="DZ54" s="67"/>
      <c r="EA54" s="67"/>
      <c r="EB54" s="67"/>
      <c r="EC54" s="67"/>
      <c r="ED54" s="67"/>
      <c r="EE54" s="67"/>
      <c r="EF54" s="67"/>
      <c r="EG54" s="67"/>
      <c r="EH54" s="67">
        <f>データ!BX7</f>
        <v>27.7</v>
      </c>
      <c r="EI54" s="67"/>
      <c r="EJ54" s="67"/>
      <c r="EK54" s="67"/>
      <c r="EL54" s="67"/>
      <c r="EM54" s="67"/>
      <c r="EN54" s="67"/>
      <c r="EO54" s="67"/>
      <c r="EP54" s="67"/>
      <c r="EQ54" s="67"/>
      <c r="ER54" s="67"/>
      <c r="ES54" s="67"/>
      <c r="ET54" s="67"/>
      <c r="EU54" s="67"/>
      <c r="EV54" s="67">
        <f>データ!BY7</f>
        <v>81.599999999999994</v>
      </c>
      <c r="EW54" s="67"/>
      <c r="EX54" s="67"/>
      <c r="EY54" s="67"/>
      <c r="EZ54" s="67"/>
      <c r="FA54" s="67"/>
      <c r="FB54" s="67"/>
      <c r="FC54" s="67"/>
      <c r="FD54" s="67"/>
      <c r="FE54" s="67"/>
      <c r="FF54" s="67"/>
      <c r="FG54" s="67"/>
      <c r="FH54" s="67"/>
      <c r="FI54" s="67"/>
      <c r="FJ54" s="67">
        <f>データ!BZ7</f>
        <v>37.6</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-99.9</v>
      </c>
      <c r="GU54" s="67"/>
      <c r="GV54" s="67"/>
      <c r="GW54" s="67"/>
      <c r="GX54" s="67"/>
      <c r="GY54" s="67"/>
      <c r="GZ54" s="67"/>
      <c r="HA54" s="67"/>
      <c r="HB54" s="67"/>
      <c r="HC54" s="67"/>
      <c r="HD54" s="67"/>
      <c r="HE54" s="67"/>
      <c r="HF54" s="67"/>
      <c r="HG54" s="67"/>
      <c r="HH54" s="67">
        <f>データ!CH7</f>
        <v>-6.6</v>
      </c>
      <c r="HI54" s="67"/>
      <c r="HJ54" s="67"/>
      <c r="HK54" s="67"/>
      <c r="HL54" s="67"/>
      <c r="HM54" s="67"/>
      <c r="HN54" s="67"/>
      <c r="HO54" s="67"/>
      <c r="HP54" s="67"/>
      <c r="HQ54" s="67"/>
      <c r="HR54" s="67"/>
      <c r="HS54" s="67"/>
      <c r="HT54" s="67"/>
      <c r="HU54" s="67"/>
      <c r="HV54" s="67">
        <f>データ!CI7</f>
        <v>13.5</v>
      </c>
      <c r="HW54" s="67"/>
      <c r="HX54" s="67"/>
      <c r="HY54" s="67"/>
      <c r="HZ54" s="67"/>
      <c r="IA54" s="67"/>
      <c r="IB54" s="67"/>
      <c r="IC54" s="67"/>
      <c r="ID54" s="67"/>
      <c r="IE54" s="67"/>
      <c r="IF54" s="67"/>
      <c r="IG54" s="67"/>
      <c r="IH54" s="67"/>
      <c r="II54" s="67"/>
      <c r="IJ54" s="67">
        <f>データ!CJ7</f>
        <v>14.8</v>
      </c>
      <c r="IK54" s="67"/>
      <c r="IL54" s="67"/>
      <c r="IM54" s="67"/>
      <c r="IN54" s="67"/>
      <c r="IO54" s="67"/>
      <c r="IP54" s="67"/>
      <c r="IQ54" s="67"/>
      <c r="IR54" s="67"/>
      <c r="IS54" s="67"/>
      <c r="IT54" s="67"/>
      <c r="IU54" s="67"/>
      <c r="IV54" s="67"/>
      <c r="IW54" s="67"/>
      <c r="IX54" s="67">
        <f>データ!CK7</f>
        <v>14.7</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76">
        <f>データ!CR7</f>
        <v>-46965</v>
      </c>
      <c r="KI54" s="77"/>
      <c r="KJ54" s="77"/>
      <c r="KK54" s="77"/>
      <c r="KL54" s="77"/>
      <c r="KM54" s="77"/>
      <c r="KN54" s="77"/>
      <c r="KO54" s="77"/>
      <c r="KP54" s="77"/>
      <c r="KQ54" s="77"/>
      <c r="KR54" s="77"/>
      <c r="KS54" s="77"/>
      <c r="KT54" s="77"/>
      <c r="KU54" s="78"/>
      <c r="KV54" s="76">
        <f>データ!CS7</f>
        <v>-28874</v>
      </c>
      <c r="KW54" s="77"/>
      <c r="KX54" s="77"/>
      <c r="KY54" s="77"/>
      <c r="KZ54" s="77"/>
      <c r="LA54" s="77"/>
      <c r="LB54" s="77"/>
      <c r="LC54" s="77"/>
      <c r="LD54" s="77"/>
      <c r="LE54" s="77"/>
      <c r="LF54" s="77"/>
      <c r="LG54" s="77"/>
      <c r="LH54" s="77"/>
      <c r="LI54" s="78"/>
      <c r="LJ54" s="76">
        <f>データ!CT7</f>
        <v>-4869</v>
      </c>
      <c r="LK54" s="77"/>
      <c r="LL54" s="77"/>
      <c r="LM54" s="77"/>
      <c r="LN54" s="77"/>
      <c r="LO54" s="77"/>
      <c r="LP54" s="77"/>
      <c r="LQ54" s="77"/>
      <c r="LR54" s="77"/>
      <c r="LS54" s="77"/>
      <c r="LT54" s="77"/>
      <c r="LU54" s="77"/>
      <c r="LV54" s="77"/>
      <c r="LW54" s="78"/>
      <c r="LX54" s="76">
        <f>データ!CU7</f>
        <v>-9793</v>
      </c>
      <c r="LY54" s="77"/>
      <c r="LZ54" s="77"/>
      <c r="MA54" s="77"/>
      <c r="MB54" s="77"/>
      <c r="MC54" s="77"/>
      <c r="MD54" s="77"/>
      <c r="ME54" s="77"/>
      <c r="MF54" s="77"/>
      <c r="MG54" s="77"/>
      <c r="MH54" s="77"/>
      <c r="MI54" s="77"/>
      <c r="MJ54" s="77"/>
      <c r="MK54" s="78"/>
      <c r="ML54" s="76">
        <f>データ!CV7</f>
        <v>1782</v>
      </c>
      <c r="MM54" s="77"/>
      <c r="MN54" s="77"/>
      <c r="MO54" s="77"/>
      <c r="MP54" s="77"/>
      <c r="MQ54" s="77"/>
      <c r="MR54" s="77"/>
      <c r="MS54" s="77"/>
      <c r="MT54" s="77"/>
      <c r="MU54" s="77"/>
      <c r="MV54" s="77"/>
      <c r="MW54" s="77"/>
      <c r="MX54" s="77"/>
      <c r="MY54" s="78"/>
      <c r="MZ54" s="2"/>
      <c r="NA54" s="2"/>
      <c r="NB54" s="2"/>
      <c r="NC54" s="2"/>
      <c r="ND54" s="2"/>
      <c r="NE54" s="2"/>
      <c r="NF54" s="2"/>
      <c r="NG54" s="10"/>
      <c r="NH54" s="2"/>
      <c r="NI54" s="138"/>
      <c r="NJ54" s="139"/>
      <c r="NK54" s="139"/>
      <c r="NL54" s="139"/>
      <c r="NM54" s="139"/>
      <c r="NN54" s="139"/>
      <c r="NO54" s="139"/>
      <c r="NP54" s="139"/>
      <c r="NQ54" s="139"/>
      <c r="NR54" s="139"/>
      <c r="NS54" s="139"/>
      <c r="NT54" s="139"/>
      <c r="NU54" s="139"/>
      <c r="NV54" s="139"/>
      <c r="NW54" s="140"/>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38"/>
      <c r="NJ55" s="139"/>
      <c r="NK55" s="139"/>
      <c r="NL55" s="139"/>
      <c r="NM55" s="139"/>
      <c r="NN55" s="139"/>
      <c r="NO55" s="139"/>
      <c r="NP55" s="139"/>
      <c r="NQ55" s="139"/>
      <c r="NR55" s="139"/>
      <c r="NS55" s="139"/>
      <c r="NT55" s="139"/>
      <c r="NU55" s="139"/>
      <c r="NV55" s="139"/>
      <c r="NW55" s="140"/>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38"/>
      <c r="NJ56" s="139"/>
      <c r="NK56" s="139"/>
      <c r="NL56" s="139"/>
      <c r="NM56" s="139"/>
      <c r="NN56" s="139"/>
      <c r="NO56" s="139"/>
      <c r="NP56" s="139"/>
      <c r="NQ56" s="139"/>
      <c r="NR56" s="139"/>
      <c r="NS56" s="139"/>
      <c r="NT56" s="139"/>
      <c r="NU56" s="139"/>
      <c r="NV56" s="139"/>
      <c r="NW56" s="140"/>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38"/>
      <c r="NJ57" s="139"/>
      <c r="NK57" s="139"/>
      <c r="NL57" s="139"/>
      <c r="NM57" s="139"/>
      <c r="NN57" s="139"/>
      <c r="NO57" s="139"/>
      <c r="NP57" s="139"/>
      <c r="NQ57" s="139"/>
      <c r="NR57" s="139"/>
      <c r="NS57" s="139"/>
      <c r="NT57" s="139"/>
      <c r="NU57" s="139"/>
      <c r="NV57" s="139"/>
      <c r="NW57" s="140"/>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38"/>
      <c r="NJ58" s="139"/>
      <c r="NK58" s="139"/>
      <c r="NL58" s="139"/>
      <c r="NM58" s="139"/>
      <c r="NN58" s="139"/>
      <c r="NO58" s="139"/>
      <c r="NP58" s="139"/>
      <c r="NQ58" s="139"/>
      <c r="NR58" s="139"/>
      <c r="NS58" s="139"/>
      <c r="NT58" s="139"/>
      <c r="NU58" s="139"/>
      <c r="NV58" s="139"/>
      <c r="NW58" s="140"/>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38"/>
      <c r="NJ59" s="139"/>
      <c r="NK59" s="139"/>
      <c r="NL59" s="139"/>
      <c r="NM59" s="139"/>
      <c r="NN59" s="139"/>
      <c r="NO59" s="139"/>
      <c r="NP59" s="139"/>
      <c r="NQ59" s="139"/>
      <c r="NR59" s="139"/>
      <c r="NS59" s="139"/>
      <c r="NT59" s="139"/>
      <c r="NU59" s="139"/>
      <c r="NV59" s="139"/>
      <c r="NW59" s="140"/>
    </row>
    <row r="60" spans="1:387" ht="13.5" customHeight="1" x14ac:dyDescent="0.2">
      <c r="A60" s="10"/>
      <c r="B60" s="7"/>
      <c r="C60" s="8"/>
      <c r="D60" s="8"/>
      <c r="E60" s="8"/>
      <c r="F60" s="8"/>
      <c r="G60" s="8"/>
      <c r="H60" s="79" t="s">
        <v>31</v>
      </c>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c r="IW60" s="79"/>
      <c r="IX60" s="79"/>
      <c r="IY60" s="79"/>
      <c r="IZ60" s="79"/>
      <c r="JA60" s="79"/>
      <c r="JB60" s="79"/>
      <c r="JC60" s="79"/>
      <c r="JD60" s="79"/>
      <c r="JE60" s="79"/>
      <c r="JF60" s="79"/>
      <c r="JG60" s="79"/>
      <c r="JH60" s="79"/>
      <c r="JI60" s="79"/>
      <c r="JJ60" s="79"/>
      <c r="JK60" s="79"/>
      <c r="JL60" s="79"/>
      <c r="JM60" s="79"/>
      <c r="JN60" s="79"/>
      <c r="JO60" s="79"/>
      <c r="JP60" s="79"/>
      <c r="JQ60" s="79"/>
      <c r="JR60" s="79"/>
      <c r="JS60" s="79"/>
      <c r="JT60" s="79"/>
      <c r="JU60" s="79"/>
      <c r="JV60" s="79"/>
      <c r="JW60" s="79"/>
      <c r="JX60" s="79"/>
      <c r="JY60" s="79"/>
      <c r="JZ60" s="79"/>
      <c r="KA60" s="79"/>
      <c r="KB60" s="79"/>
      <c r="KC60" s="79"/>
      <c r="KD60" s="79"/>
      <c r="KE60" s="79"/>
      <c r="KF60" s="79"/>
      <c r="KG60" s="79"/>
      <c r="KH60" s="79"/>
      <c r="KI60" s="79"/>
      <c r="KJ60" s="79"/>
      <c r="KK60" s="79"/>
      <c r="KL60" s="79"/>
      <c r="KM60" s="79"/>
      <c r="KN60" s="79"/>
      <c r="KO60" s="79"/>
      <c r="KP60" s="79"/>
      <c r="KQ60" s="79"/>
      <c r="KR60" s="79"/>
      <c r="KS60" s="79"/>
      <c r="KT60" s="79"/>
      <c r="KU60" s="79"/>
      <c r="KV60" s="79"/>
      <c r="KW60" s="79"/>
      <c r="KX60" s="79"/>
      <c r="KY60" s="79"/>
      <c r="KZ60" s="79"/>
      <c r="LA60" s="79"/>
      <c r="LB60" s="79"/>
      <c r="LC60" s="79"/>
      <c r="LD60" s="79"/>
      <c r="LE60" s="79"/>
      <c r="LF60" s="79"/>
      <c r="LG60" s="79"/>
      <c r="LH60" s="79"/>
      <c r="LI60" s="79"/>
      <c r="LJ60" s="79"/>
      <c r="LK60" s="79"/>
      <c r="LL60" s="79"/>
      <c r="LM60" s="79"/>
      <c r="LN60" s="79"/>
      <c r="LO60" s="79"/>
      <c r="LP60" s="79"/>
      <c r="LQ60" s="79"/>
      <c r="LR60" s="79"/>
      <c r="LS60" s="79"/>
      <c r="LT60" s="79"/>
      <c r="LU60" s="79"/>
      <c r="LV60" s="79"/>
      <c r="LW60" s="79"/>
      <c r="LX60" s="79"/>
      <c r="LY60" s="79"/>
      <c r="LZ60" s="79"/>
      <c r="MA60" s="79"/>
      <c r="MB60" s="79"/>
      <c r="MC60" s="79"/>
      <c r="MD60" s="79"/>
      <c r="ME60" s="79"/>
      <c r="MF60" s="79"/>
      <c r="MG60" s="79"/>
      <c r="MH60" s="79"/>
      <c r="MI60" s="79"/>
      <c r="MJ60" s="79"/>
      <c r="MK60" s="79"/>
      <c r="ML60" s="79"/>
      <c r="MM60" s="79"/>
      <c r="MN60" s="79"/>
      <c r="MO60" s="79"/>
      <c r="MP60" s="79"/>
      <c r="MQ60" s="79"/>
      <c r="MR60" s="79"/>
      <c r="MS60" s="79"/>
      <c r="MT60" s="79"/>
      <c r="MU60" s="79"/>
      <c r="MV60" s="79"/>
      <c r="MW60" s="79"/>
      <c r="MX60" s="79"/>
      <c r="MY60" s="79"/>
      <c r="MZ60" s="79"/>
      <c r="NA60" s="79"/>
      <c r="NB60" s="8"/>
      <c r="NC60" s="8"/>
      <c r="ND60" s="8"/>
      <c r="NE60" s="8"/>
      <c r="NF60" s="8"/>
      <c r="NG60" s="21"/>
      <c r="NH60" s="2"/>
      <c r="NI60" s="138"/>
      <c r="NJ60" s="139"/>
      <c r="NK60" s="139"/>
      <c r="NL60" s="139"/>
      <c r="NM60" s="139"/>
      <c r="NN60" s="139"/>
      <c r="NO60" s="139"/>
      <c r="NP60" s="139"/>
      <c r="NQ60" s="139"/>
      <c r="NR60" s="139"/>
      <c r="NS60" s="139"/>
      <c r="NT60" s="139"/>
      <c r="NU60" s="139"/>
      <c r="NV60" s="139"/>
      <c r="NW60" s="140"/>
    </row>
    <row r="61" spans="1:387" ht="13.5" customHeight="1" x14ac:dyDescent="0.2">
      <c r="A61" s="10"/>
      <c r="B61" s="7"/>
      <c r="C61" s="8"/>
      <c r="D61" s="8"/>
      <c r="E61" s="8"/>
      <c r="F61" s="8"/>
      <c r="G61" s="8"/>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c r="EQ61" s="80"/>
      <c r="ER61" s="80"/>
      <c r="ES61" s="80"/>
      <c r="ET61" s="80"/>
      <c r="EU61" s="80"/>
      <c r="EV61" s="80"/>
      <c r="EW61" s="80"/>
      <c r="EX61" s="80"/>
      <c r="EY61" s="80"/>
      <c r="EZ61" s="80"/>
      <c r="FA61" s="80"/>
      <c r="FB61" s="80"/>
      <c r="FC61" s="80"/>
      <c r="FD61" s="80"/>
      <c r="FE61" s="80"/>
      <c r="FF61" s="80"/>
      <c r="FG61" s="80"/>
      <c r="FH61" s="80"/>
      <c r="FI61" s="80"/>
      <c r="FJ61" s="80"/>
      <c r="FK61" s="80"/>
      <c r="FL61" s="80"/>
      <c r="FM61" s="80"/>
      <c r="FN61" s="80"/>
      <c r="FO61" s="80"/>
      <c r="FP61" s="80"/>
      <c r="FQ61" s="80"/>
      <c r="FR61" s="80"/>
      <c r="FS61" s="80"/>
      <c r="FT61" s="80"/>
      <c r="FU61" s="80"/>
      <c r="FV61" s="80"/>
      <c r="FW61" s="80"/>
      <c r="FX61" s="80"/>
      <c r="FY61" s="80"/>
      <c r="FZ61" s="80"/>
      <c r="GA61" s="80"/>
      <c r="GB61" s="80"/>
      <c r="GC61" s="80"/>
      <c r="GD61" s="80"/>
      <c r="GE61" s="80"/>
      <c r="GF61" s="80"/>
      <c r="GG61" s="80"/>
      <c r="GH61" s="80"/>
      <c r="GI61" s="80"/>
      <c r="GJ61" s="80"/>
      <c r="GK61" s="80"/>
      <c r="GL61" s="80"/>
      <c r="GM61" s="80"/>
      <c r="GN61" s="80"/>
      <c r="GO61" s="80"/>
      <c r="GP61" s="80"/>
      <c r="GQ61" s="80"/>
      <c r="GR61" s="80"/>
      <c r="GS61" s="80"/>
      <c r="GT61" s="80"/>
      <c r="GU61" s="80"/>
      <c r="GV61" s="80"/>
      <c r="GW61" s="80"/>
      <c r="GX61" s="80"/>
      <c r="GY61" s="80"/>
      <c r="GZ61" s="80"/>
      <c r="HA61" s="80"/>
      <c r="HB61" s="80"/>
      <c r="HC61" s="80"/>
      <c r="HD61" s="80"/>
      <c r="HE61" s="80"/>
      <c r="HF61" s="80"/>
      <c r="HG61" s="80"/>
      <c r="HH61" s="80"/>
      <c r="HI61" s="80"/>
      <c r="HJ61" s="80"/>
      <c r="HK61" s="80"/>
      <c r="HL61" s="80"/>
      <c r="HM61" s="80"/>
      <c r="HN61" s="80"/>
      <c r="HO61" s="80"/>
      <c r="HP61" s="80"/>
      <c r="HQ61" s="80"/>
      <c r="HR61" s="80"/>
      <c r="HS61" s="80"/>
      <c r="HT61" s="80"/>
      <c r="HU61" s="80"/>
      <c r="HV61" s="80"/>
      <c r="HW61" s="80"/>
      <c r="HX61" s="80"/>
      <c r="HY61" s="80"/>
      <c r="HZ61" s="80"/>
      <c r="IA61" s="80"/>
      <c r="IB61" s="80"/>
      <c r="IC61" s="80"/>
      <c r="ID61" s="80"/>
      <c r="IE61" s="80"/>
      <c r="IF61" s="80"/>
      <c r="IG61" s="80"/>
      <c r="IH61" s="80"/>
      <c r="II61" s="80"/>
      <c r="IJ61" s="80"/>
      <c r="IK61" s="80"/>
      <c r="IL61" s="80"/>
      <c r="IM61" s="80"/>
      <c r="IN61" s="80"/>
      <c r="IO61" s="80"/>
      <c r="IP61" s="80"/>
      <c r="IQ61" s="80"/>
      <c r="IR61" s="80"/>
      <c r="IS61" s="80"/>
      <c r="IT61" s="80"/>
      <c r="IU61" s="80"/>
      <c r="IV61" s="80"/>
      <c r="IW61" s="80"/>
      <c r="IX61" s="80"/>
      <c r="IY61" s="80"/>
      <c r="IZ61" s="80"/>
      <c r="JA61" s="80"/>
      <c r="JB61" s="80"/>
      <c r="JC61" s="80"/>
      <c r="JD61" s="80"/>
      <c r="JE61" s="80"/>
      <c r="JF61" s="80"/>
      <c r="JG61" s="80"/>
      <c r="JH61" s="80"/>
      <c r="JI61" s="80"/>
      <c r="JJ61" s="80"/>
      <c r="JK61" s="80"/>
      <c r="JL61" s="80"/>
      <c r="JM61" s="80"/>
      <c r="JN61" s="80"/>
      <c r="JO61" s="80"/>
      <c r="JP61" s="80"/>
      <c r="JQ61" s="80"/>
      <c r="JR61" s="80"/>
      <c r="JS61" s="80"/>
      <c r="JT61" s="80"/>
      <c r="JU61" s="80"/>
      <c r="JV61" s="80"/>
      <c r="JW61" s="80"/>
      <c r="JX61" s="80"/>
      <c r="JY61" s="80"/>
      <c r="JZ61" s="80"/>
      <c r="KA61" s="80"/>
      <c r="KB61" s="80"/>
      <c r="KC61" s="80"/>
      <c r="KD61" s="80"/>
      <c r="KE61" s="80"/>
      <c r="KF61" s="80"/>
      <c r="KG61" s="80"/>
      <c r="KH61" s="80"/>
      <c r="KI61" s="80"/>
      <c r="KJ61" s="80"/>
      <c r="KK61" s="80"/>
      <c r="KL61" s="80"/>
      <c r="KM61" s="80"/>
      <c r="KN61" s="80"/>
      <c r="KO61" s="80"/>
      <c r="KP61" s="80"/>
      <c r="KQ61" s="80"/>
      <c r="KR61" s="80"/>
      <c r="KS61" s="80"/>
      <c r="KT61" s="80"/>
      <c r="KU61" s="80"/>
      <c r="KV61" s="80"/>
      <c r="KW61" s="80"/>
      <c r="KX61" s="80"/>
      <c r="KY61" s="80"/>
      <c r="KZ61" s="80"/>
      <c r="LA61" s="80"/>
      <c r="LB61" s="80"/>
      <c r="LC61" s="80"/>
      <c r="LD61" s="80"/>
      <c r="LE61" s="80"/>
      <c r="LF61" s="80"/>
      <c r="LG61" s="80"/>
      <c r="LH61" s="80"/>
      <c r="LI61" s="80"/>
      <c r="LJ61" s="80"/>
      <c r="LK61" s="80"/>
      <c r="LL61" s="80"/>
      <c r="LM61" s="80"/>
      <c r="LN61" s="80"/>
      <c r="LO61" s="80"/>
      <c r="LP61" s="80"/>
      <c r="LQ61" s="80"/>
      <c r="LR61" s="80"/>
      <c r="LS61" s="80"/>
      <c r="LT61" s="80"/>
      <c r="LU61" s="80"/>
      <c r="LV61" s="80"/>
      <c r="LW61" s="80"/>
      <c r="LX61" s="80"/>
      <c r="LY61" s="80"/>
      <c r="LZ61" s="80"/>
      <c r="MA61" s="80"/>
      <c r="MB61" s="80"/>
      <c r="MC61" s="80"/>
      <c r="MD61" s="80"/>
      <c r="ME61" s="80"/>
      <c r="MF61" s="80"/>
      <c r="MG61" s="80"/>
      <c r="MH61" s="80"/>
      <c r="MI61" s="80"/>
      <c r="MJ61" s="80"/>
      <c r="MK61" s="80"/>
      <c r="ML61" s="80"/>
      <c r="MM61" s="80"/>
      <c r="MN61" s="80"/>
      <c r="MO61" s="80"/>
      <c r="MP61" s="80"/>
      <c r="MQ61" s="80"/>
      <c r="MR61" s="80"/>
      <c r="MS61" s="80"/>
      <c r="MT61" s="80"/>
      <c r="MU61" s="80"/>
      <c r="MV61" s="80"/>
      <c r="MW61" s="80"/>
      <c r="MX61" s="80"/>
      <c r="MY61" s="80"/>
      <c r="MZ61" s="80"/>
      <c r="NA61" s="80"/>
      <c r="NB61" s="8"/>
      <c r="NC61" s="8"/>
      <c r="ND61" s="8"/>
      <c r="NE61" s="8"/>
      <c r="NF61" s="8"/>
      <c r="NG61" s="21"/>
      <c r="NH61" s="2"/>
      <c r="NI61" s="138"/>
      <c r="NJ61" s="139"/>
      <c r="NK61" s="139"/>
      <c r="NL61" s="139"/>
      <c r="NM61" s="139"/>
      <c r="NN61" s="139"/>
      <c r="NO61" s="139"/>
      <c r="NP61" s="139"/>
      <c r="NQ61" s="139"/>
      <c r="NR61" s="139"/>
      <c r="NS61" s="139"/>
      <c r="NT61" s="139"/>
      <c r="NU61" s="139"/>
      <c r="NV61" s="139"/>
      <c r="NW61" s="140"/>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38"/>
      <c r="NJ62" s="139"/>
      <c r="NK62" s="139"/>
      <c r="NL62" s="139"/>
      <c r="NM62" s="139"/>
      <c r="NN62" s="139"/>
      <c r="NO62" s="139"/>
      <c r="NP62" s="139"/>
      <c r="NQ62" s="139"/>
      <c r="NR62" s="139"/>
      <c r="NS62" s="139"/>
      <c r="NT62" s="139"/>
      <c r="NU62" s="139"/>
      <c r="NV62" s="139"/>
      <c r="NW62" s="140"/>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38"/>
      <c r="NJ63" s="139"/>
      <c r="NK63" s="139"/>
      <c r="NL63" s="139"/>
      <c r="NM63" s="139"/>
      <c r="NN63" s="139"/>
      <c r="NO63" s="139"/>
      <c r="NP63" s="139"/>
      <c r="NQ63" s="139"/>
      <c r="NR63" s="139"/>
      <c r="NS63" s="139"/>
      <c r="NT63" s="139"/>
      <c r="NU63" s="139"/>
      <c r="NV63" s="139"/>
      <c r="NW63" s="140"/>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41"/>
      <c r="NJ64" s="142"/>
      <c r="NK64" s="142"/>
      <c r="NL64" s="142"/>
      <c r="NM64" s="142"/>
      <c r="NN64" s="142"/>
      <c r="NO64" s="142"/>
      <c r="NP64" s="142"/>
      <c r="NQ64" s="142"/>
      <c r="NR64" s="142"/>
      <c r="NS64" s="142"/>
      <c r="NT64" s="142"/>
      <c r="NU64" s="142"/>
      <c r="NV64" s="142"/>
      <c r="NW64" s="143"/>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38" t="s">
        <v>140</v>
      </c>
      <c r="NJ66" s="139"/>
      <c r="NK66" s="139"/>
      <c r="NL66" s="139"/>
      <c r="NM66" s="139"/>
      <c r="NN66" s="139"/>
      <c r="NO66" s="139"/>
      <c r="NP66" s="139"/>
      <c r="NQ66" s="139"/>
      <c r="NR66" s="139"/>
      <c r="NS66" s="139"/>
      <c r="NT66" s="139"/>
      <c r="NU66" s="139"/>
      <c r="NV66" s="139"/>
      <c r="NW66" s="140"/>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926100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38"/>
      <c r="NJ67" s="139"/>
      <c r="NK67" s="139"/>
      <c r="NL67" s="139"/>
      <c r="NM67" s="139"/>
      <c r="NN67" s="139"/>
      <c r="NO67" s="139"/>
      <c r="NP67" s="139"/>
      <c r="NQ67" s="139"/>
      <c r="NR67" s="139"/>
      <c r="NS67" s="139"/>
      <c r="NT67" s="139"/>
      <c r="NU67" s="139"/>
      <c r="NV67" s="139"/>
      <c r="NW67" s="140"/>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38"/>
      <c r="NJ68" s="139"/>
      <c r="NK68" s="139"/>
      <c r="NL68" s="139"/>
      <c r="NM68" s="139"/>
      <c r="NN68" s="139"/>
      <c r="NO68" s="139"/>
      <c r="NP68" s="139"/>
      <c r="NQ68" s="139"/>
      <c r="NR68" s="139"/>
      <c r="NS68" s="139"/>
      <c r="NT68" s="139"/>
      <c r="NU68" s="139"/>
      <c r="NV68" s="139"/>
      <c r="NW68" s="140"/>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38"/>
      <c r="NJ69" s="139"/>
      <c r="NK69" s="139"/>
      <c r="NL69" s="139"/>
      <c r="NM69" s="139"/>
      <c r="NN69" s="139"/>
      <c r="NO69" s="139"/>
      <c r="NP69" s="139"/>
      <c r="NQ69" s="139"/>
      <c r="NR69" s="139"/>
      <c r="NS69" s="139"/>
      <c r="NT69" s="139"/>
      <c r="NU69" s="139"/>
      <c r="NV69" s="139"/>
      <c r="NW69" s="140"/>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38"/>
      <c r="NJ70" s="139"/>
      <c r="NK70" s="139"/>
      <c r="NL70" s="139"/>
      <c r="NM70" s="139"/>
      <c r="NN70" s="139"/>
      <c r="NO70" s="139"/>
      <c r="NP70" s="139"/>
      <c r="NQ70" s="139"/>
      <c r="NR70" s="139"/>
      <c r="NS70" s="139"/>
      <c r="NT70" s="139"/>
      <c r="NU70" s="139"/>
      <c r="NV70" s="139"/>
      <c r="NW70" s="140"/>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38"/>
      <c r="NJ71" s="139"/>
      <c r="NK71" s="139"/>
      <c r="NL71" s="139"/>
      <c r="NM71" s="139"/>
      <c r="NN71" s="139"/>
      <c r="NO71" s="139"/>
      <c r="NP71" s="139"/>
      <c r="NQ71" s="139"/>
      <c r="NR71" s="139"/>
      <c r="NS71" s="139"/>
      <c r="NT71" s="139"/>
      <c r="NU71" s="139"/>
      <c r="NV71" s="139"/>
      <c r="NW71" s="140"/>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38"/>
      <c r="NJ72" s="139"/>
      <c r="NK72" s="139"/>
      <c r="NL72" s="139"/>
      <c r="NM72" s="139"/>
      <c r="NN72" s="139"/>
      <c r="NO72" s="139"/>
      <c r="NP72" s="139"/>
      <c r="NQ72" s="139"/>
      <c r="NR72" s="139"/>
      <c r="NS72" s="139"/>
      <c r="NT72" s="139"/>
      <c r="NU72" s="139"/>
      <c r="NV72" s="139"/>
      <c r="NW72" s="140"/>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38"/>
      <c r="NJ73" s="139"/>
      <c r="NK73" s="139"/>
      <c r="NL73" s="139"/>
      <c r="NM73" s="139"/>
      <c r="NN73" s="139"/>
      <c r="NO73" s="139"/>
      <c r="NP73" s="139"/>
      <c r="NQ73" s="139"/>
      <c r="NR73" s="139"/>
      <c r="NS73" s="139"/>
      <c r="NT73" s="139"/>
      <c r="NU73" s="139"/>
      <c r="NV73" s="139"/>
      <c r="NW73" s="140"/>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38"/>
      <c r="NJ74" s="139"/>
      <c r="NK74" s="139"/>
      <c r="NL74" s="139"/>
      <c r="NM74" s="139"/>
      <c r="NN74" s="139"/>
      <c r="NO74" s="139"/>
      <c r="NP74" s="139"/>
      <c r="NQ74" s="139"/>
      <c r="NR74" s="139"/>
      <c r="NS74" s="139"/>
      <c r="NT74" s="139"/>
      <c r="NU74" s="139"/>
      <c r="NV74" s="139"/>
      <c r="NW74" s="140"/>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38"/>
      <c r="NJ75" s="139"/>
      <c r="NK75" s="139"/>
      <c r="NL75" s="139"/>
      <c r="NM75" s="139"/>
      <c r="NN75" s="139"/>
      <c r="NO75" s="139"/>
      <c r="NP75" s="139"/>
      <c r="NQ75" s="139"/>
      <c r="NR75" s="139"/>
      <c r="NS75" s="139"/>
      <c r="NT75" s="139"/>
      <c r="NU75" s="139"/>
      <c r="NV75" s="139"/>
      <c r="NW75" s="140"/>
    </row>
    <row r="76" spans="1:387" ht="13.5" customHeight="1" x14ac:dyDescent="0.2">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138"/>
      <c r="NJ76" s="139"/>
      <c r="NK76" s="139"/>
      <c r="NL76" s="139"/>
      <c r="NM76" s="139"/>
      <c r="NN76" s="139"/>
      <c r="NO76" s="139"/>
      <c r="NP76" s="139"/>
      <c r="NQ76" s="139"/>
      <c r="NR76" s="139"/>
      <c r="NS76" s="139"/>
      <c r="NT76" s="139"/>
      <c r="NU76" s="139"/>
      <c r="NV76" s="139"/>
      <c r="NW76" s="140"/>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138"/>
      <c r="NJ77" s="139"/>
      <c r="NK77" s="139"/>
      <c r="NL77" s="139"/>
      <c r="NM77" s="139"/>
      <c r="NN77" s="139"/>
      <c r="NO77" s="139"/>
      <c r="NP77" s="139"/>
      <c r="NQ77" s="139"/>
      <c r="NR77" s="139"/>
      <c r="NS77" s="139"/>
      <c r="NT77" s="139"/>
      <c r="NU77" s="139"/>
      <c r="NV77" s="139"/>
      <c r="NW77" s="140"/>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0</v>
      </c>
      <c r="KI78" s="67"/>
      <c r="KJ78" s="67"/>
      <c r="KK78" s="67"/>
      <c r="KL78" s="67"/>
      <c r="KM78" s="67"/>
      <c r="KN78" s="67"/>
      <c r="KO78" s="67"/>
      <c r="KP78" s="67"/>
      <c r="KQ78" s="67"/>
      <c r="KR78" s="67"/>
      <c r="KS78" s="67"/>
      <c r="KT78" s="67"/>
      <c r="KU78" s="67"/>
      <c r="KV78" s="67">
        <f>データ!EB7</f>
        <v>37.5</v>
      </c>
      <c r="KW78" s="67"/>
      <c r="KX78" s="67"/>
      <c r="KY78" s="67"/>
      <c r="KZ78" s="67"/>
      <c r="LA78" s="67"/>
      <c r="LB78" s="67"/>
      <c r="LC78" s="67"/>
      <c r="LD78" s="67"/>
      <c r="LE78" s="67"/>
      <c r="LF78" s="67"/>
      <c r="LG78" s="67"/>
      <c r="LH78" s="67"/>
      <c r="LI78" s="67"/>
      <c r="LJ78" s="67">
        <f>データ!EC7</f>
        <v>23.3</v>
      </c>
      <c r="LK78" s="67"/>
      <c r="LL78" s="67"/>
      <c r="LM78" s="67"/>
      <c r="LN78" s="67"/>
      <c r="LO78" s="67"/>
      <c r="LP78" s="67"/>
      <c r="LQ78" s="67"/>
      <c r="LR78" s="67"/>
      <c r="LS78" s="67"/>
      <c r="LT78" s="67"/>
      <c r="LU78" s="67"/>
      <c r="LV78" s="67"/>
      <c r="LW78" s="67"/>
      <c r="LX78" s="67">
        <f>データ!ED7</f>
        <v>21.1</v>
      </c>
      <c r="LY78" s="67"/>
      <c r="LZ78" s="67"/>
      <c r="MA78" s="67"/>
      <c r="MB78" s="67"/>
      <c r="MC78" s="67"/>
      <c r="MD78" s="67"/>
      <c r="ME78" s="67"/>
      <c r="MF78" s="67"/>
      <c r="MG78" s="67"/>
      <c r="MH78" s="67"/>
      <c r="MI78" s="67"/>
      <c r="MJ78" s="67"/>
      <c r="MK78" s="67"/>
      <c r="ML78" s="67">
        <f>データ!EE7</f>
        <v>28.2</v>
      </c>
      <c r="MM78" s="67"/>
      <c r="MN78" s="67"/>
      <c r="MO78" s="67"/>
      <c r="MP78" s="67"/>
      <c r="MQ78" s="67"/>
      <c r="MR78" s="67"/>
      <c r="MS78" s="67"/>
      <c r="MT78" s="67"/>
      <c r="MU78" s="67"/>
      <c r="MV78" s="67"/>
      <c r="MW78" s="67"/>
      <c r="MX78" s="67"/>
      <c r="MY78" s="67"/>
      <c r="MZ78" s="2"/>
      <c r="NA78" s="2"/>
      <c r="NB78" s="2"/>
      <c r="NC78" s="2"/>
      <c r="ND78" s="2"/>
      <c r="NE78" s="2"/>
      <c r="NF78" s="22"/>
      <c r="NG78" s="10"/>
      <c r="NH78" s="2"/>
      <c r="NI78" s="138"/>
      <c r="NJ78" s="139"/>
      <c r="NK78" s="139"/>
      <c r="NL78" s="139"/>
      <c r="NM78" s="139"/>
      <c r="NN78" s="139"/>
      <c r="NO78" s="139"/>
      <c r="NP78" s="139"/>
      <c r="NQ78" s="139"/>
      <c r="NR78" s="139"/>
      <c r="NS78" s="139"/>
      <c r="NT78" s="139"/>
      <c r="NU78" s="139"/>
      <c r="NV78" s="139"/>
      <c r="NW78" s="140"/>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38"/>
      <c r="NJ79" s="139"/>
      <c r="NK79" s="139"/>
      <c r="NL79" s="139"/>
      <c r="NM79" s="139"/>
      <c r="NN79" s="139"/>
      <c r="NO79" s="139"/>
      <c r="NP79" s="139"/>
      <c r="NQ79" s="139"/>
      <c r="NR79" s="139"/>
      <c r="NS79" s="139"/>
      <c r="NT79" s="139"/>
      <c r="NU79" s="139"/>
      <c r="NV79" s="139"/>
      <c r="NW79" s="140"/>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38"/>
      <c r="NJ80" s="139"/>
      <c r="NK80" s="139"/>
      <c r="NL80" s="139"/>
      <c r="NM80" s="139"/>
      <c r="NN80" s="139"/>
      <c r="NO80" s="139"/>
      <c r="NP80" s="139"/>
      <c r="NQ80" s="139"/>
      <c r="NR80" s="139"/>
      <c r="NS80" s="139"/>
      <c r="NT80" s="139"/>
      <c r="NU80" s="139"/>
      <c r="NV80" s="139"/>
      <c r="NW80" s="140"/>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38"/>
      <c r="NJ81" s="139"/>
      <c r="NK81" s="139"/>
      <c r="NL81" s="139"/>
      <c r="NM81" s="139"/>
      <c r="NN81" s="139"/>
      <c r="NO81" s="139"/>
      <c r="NP81" s="139"/>
      <c r="NQ81" s="139"/>
      <c r="NR81" s="139"/>
      <c r="NS81" s="139"/>
      <c r="NT81" s="139"/>
      <c r="NU81" s="139"/>
      <c r="NV81" s="139"/>
      <c r="NW81" s="140"/>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41"/>
      <c r="NJ82" s="142"/>
      <c r="NK82" s="142"/>
      <c r="NL82" s="142"/>
      <c r="NM82" s="142"/>
      <c r="NN82" s="142"/>
      <c r="NO82" s="142"/>
      <c r="NP82" s="142"/>
      <c r="NQ82" s="142"/>
      <c r="NR82" s="142"/>
      <c r="NS82" s="142"/>
      <c r="NT82" s="142"/>
      <c r="NU82" s="142"/>
      <c r="NV82" s="142"/>
      <c r="NW82" s="143"/>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tW7HA+suKCYF6TSrkEFa/j6Ke9Ph/U7gwCXzFoMX9AGhaIi0RQhe34BY1oCvtuEdDLNbc7SNS9XarbpmthfpFg==" saltValue="ld+eS68G0K7jGSYSsaE6N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93</v>
      </c>
      <c r="AN5" s="42" t="s">
        <v>103</v>
      </c>
      <c r="AO5" s="42" t="s">
        <v>95</v>
      </c>
      <c r="AP5" s="42" t="s">
        <v>96</v>
      </c>
      <c r="AQ5" s="42" t="s">
        <v>97</v>
      </c>
      <c r="AR5" s="42" t="s">
        <v>98</v>
      </c>
      <c r="AS5" s="42" t="s">
        <v>99</v>
      </c>
      <c r="AT5" s="42" t="s">
        <v>100</v>
      </c>
      <c r="AU5" s="42" t="s">
        <v>101</v>
      </c>
      <c r="AV5" s="42" t="s">
        <v>91</v>
      </c>
      <c r="AW5" s="42" t="s">
        <v>102</v>
      </c>
      <c r="AX5" s="42" t="s">
        <v>93</v>
      </c>
      <c r="AY5" s="42" t="s">
        <v>103</v>
      </c>
      <c r="AZ5" s="42" t="s">
        <v>95</v>
      </c>
      <c r="BA5" s="42" t="s">
        <v>96</v>
      </c>
      <c r="BB5" s="42" t="s">
        <v>97</v>
      </c>
      <c r="BC5" s="42" t="s">
        <v>98</v>
      </c>
      <c r="BD5" s="42" t="s">
        <v>99</v>
      </c>
      <c r="BE5" s="42" t="s">
        <v>100</v>
      </c>
      <c r="BF5" s="42" t="s">
        <v>101</v>
      </c>
      <c r="BG5" s="42" t="s">
        <v>104</v>
      </c>
      <c r="BH5" s="42" t="s">
        <v>105</v>
      </c>
      <c r="BI5" s="42" t="s">
        <v>93</v>
      </c>
      <c r="BJ5" s="42" t="s">
        <v>103</v>
      </c>
      <c r="BK5" s="42" t="s">
        <v>95</v>
      </c>
      <c r="BL5" s="42" t="s">
        <v>96</v>
      </c>
      <c r="BM5" s="42" t="s">
        <v>97</v>
      </c>
      <c r="BN5" s="42" t="s">
        <v>98</v>
      </c>
      <c r="BO5" s="42" t="s">
        <v>99</v>
      </c>
      <c r="BP5" s="42" t="s">
        <v>100</v>
      </c>
      <c r="BQ5" s="42" t="s">
        <v>101</v>
      </c>
      <c r="BR5" s="42" t="s">
        <v>91</v>
      </c>
      <c r="BS5" s="42" t="s">
        <v>102</v>
      </c>
      <c r="BT5" s="42" t="s">
        <v>93</v>
      </c>
      <c r="BU5" s="42" t="s">
        <v>103</v>
      </c>
      <c r="BV5" s="42" t="s">
        <v>95</v>
      </c>
      <c r="BW5" s="42" t="s">
        <v>96</v>
      </c>
      <c r="BX5" s="42" t="s">
        <v>97</v>
      </c>
      <c r="BY5" s="42" t="s">
        <v>98</v>
      </c>
      <c r="BZ5" s="42" t="s">
        <v>99</v>
      </c>
      <c r="CA5" s="42" t="s">
        <v>100</v>
      </c>
      <c r="CB5" s="42" t="s">
        <v>101</v>
      </c>
      <c r="CC5" s="42" t="s">
        <v>91</v>
      </c>
      <c r="CD5" s="42" t="s">
        <v>102</v>
      </c>
      <c r="CE5" s="42" t="s">
        <v>93</v>
      </c>
      <c r="CF5" s="42" t="s">
        <v>103</v>
      </c>
      <c r="CG5" s="42" t="s">
        <v>95</v>
      </c>
      <c r="CH5" s="42" t="s">
        <v>96</v>
      </c>
      <c r="CI5" s="42" t="s">
        <v>97</v>
      </c>
      <c r="CJ5" s="42" t="s">
        <v>98</v>
      </c>
      <c r="CK5" s="42" t="s">
        <v>99</v>
      </c>
      <c r="CL5" s="42" t="s">
        <v>100</v>
      </c>
      <c r="CM5" s="42" t="s">
        <v>101</v>
      </c>
      <c r="CN5" s="42" t="s">
        <v>91</v>
      </c>
      <c r="CO5" s="42" t="s">
        <v>102</v>
      </c>
      <c r="CP5" s="42" t="s">
        <v>93</v>
      </c>
      <c r="CQ5" s="42" t="s">
        <v>103</v>
      </c>
      <c r="CR5" s="42" t="s">
        <v>95</v>
      </c>
      <c r="CS5" s="42" t="s">
        <v>96</v>
      </c>
      <c r="CT5" s="42" t="s">
        <v>97</v>
      </c>
      <c r="CU5" s="42" t="s">
        <v>98</v>
      </c>
      <c r="CV5" s="42" t="s">
        <v>99</v>
      </c>
      <c r="CW5" s="42" t="s">
        <v>100</v>
      </c>
      <c r="CX5" s="42" t="s">
        <v>101</v>
      </c>
      <c r="CY5" s="42" t="s">
        <v>91</v>
      </c>
      <c r="CZ5" s="42" t="s">
        <v>102</v>
      </c>
      <c r="DA5" s="42" t="s">
        <v>93</v>
      </c>
      <c r="DB5" s="42" t="s">
        <v>103</v>
      </c>
      <c r="DC5" s="42" t="s">
        <v>95</v>
      </c>
      <c r="DD5" s="42" t="s">
        <v>96</v>
      </c>
      <c r="DE5" s="42" t="s">
        <v>97</v>
      </c>
      <c r="DF5" s="42" t="s">
        <v>98</v>
      </c>
      <c r="DG5" s="42" t="s">
        <v>99</v>
      </c>
      <c r="DH5" s="42" t="s">
        <v>100</v>
      </c>
      <c r="DI5" s="133"/>
      <c r="DJ5" s="133"/>
      <c r="DK5" s="42" t="s">
        <v>101</v>
      </c>
      <c r="DL5" s="42" t="s">
        <v>91</v>
      </c>
      <c r="DM5" s="42" t="s">
        <v>102</v>
      </c>
      <c r="DN5" s="42" t="s">
        <v>93</v>
      </c>
      <c r="DO5" s="42" t="s">
        <v>103</v>
      </c>
      <c r="DP5" s="42" t="s">
        <v>95</v>
      </c>
      <c r="DQ5" s="42" t="s">
        <v>96</v>
      </c>
      <c r="DR5" s="42" t="s">
        <v>97</v>
      </c>
      <c r="DS5" s="42" t="s">
        <v>98</v>
      </c>
      <c r="DT5" s="42" t="s">
        <v>99</v>
      </c>
      <c r="DU5" s="42" t="s">
        <v>35</v>
      </c>
      <c r="DV5" s="42" t="s">
        <v>101</v>
      </c>
      <c r="DW5" s="42" t="s">
        <v>91</v>
      </c>
      <c r="DX5" s="42" t="s">
        <v>102</v>
      </c>
      <c r="DY5" s="42" t="s">
        <v>93</v>
      </c>
      <c r="DZ5" s="42" t="s">
        <v>103</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2">
      <c r="A6" s="28" t="s">
        <v>116</v>
      </c>
      <c r="B6" s="43">
        <f>B8</f>
        <v>2024</v>
      </c>
      <c r="C6" s="43">
        <f t="shared" ref="C6:X6" si="2">C8</f>
        <v>43613</v>
      </c>
      <c r="D6" s="43">
        <f t="shared" si="2"/>
        <v>47</v>
      </c>
      <c r="E6" s="43">
        <f t="shared" si="2"/>
        <v>11</v>
      </c>
      <c r="F6" s="43">
        <f t="shared" si="2"/>
        <v>1</v>
      </c>
      <c r="G6" s="43">
        <f t="shared" si="2"/>
        <v>1</v>
      </c>
      <c r="H6" s="43" t="str">
        <f>SUBSTITUTE(H8,"　","")</f>
        <v>宮城県亘理町</v>
      </c>
      <c r="I6" s="43" t="str">
        <f t="shared" si="2"/>
        <v>わたり温泉鳥の海</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4225</v>
      </c>
      <c r="R6" s="46">
        <f t="shared" si="2"/>
        <v>146</v>
      </c>
      <c r="S6" s="47">
        <f t="shared" si="2"/>
        <v>19876</v>
      </c>
      <c r="T6" s="48" t="str">
        <f t="shared" si="2"/>
        <v>利用料金制</v>
      </c>
      <c r="U6" s="44">
        <f t="shared" si="2"/>
        <v>58.1</v>
      </c>
      <c r="V6" s="48" t="str">
        <f t="shared" si="2"/>
        <v>有</v>
      </c>
      <c r="W6" s="49">
        <f t="shared" si="2"/>
        <v>100</v>
      </c>
      <c r="X6" s="48" t="str">
        <f t="shared" si="2"/>
        <v>有</v>
      </c>
      <c r="Y6" s="50">
        <f>IF(Y8="-",NA(),Y8)</f>
        <v>98.3</v>
      </c>
      <c r="Z6" s="50">
        <f t="shared" ref="Z6:AH6" si="3">IF(Z8="-",NA(),Z8)</f>
        <v>103.6</v>
      </c>
      <c r="AA6" s="50">
        <f t="shared" si="3"/>
        <v>122.9</v>
      </c>
      <c r="AB6" s="50">
        <f t="shared" si="3"/>
        <v>137.30000000000001</v>
      </c>
      <c r="AC6" s="50">
        <f t="shared" si="3"/>
        <v>132.1</v>
      </c>
      <c r="AD6" s="50">
        <f t="shared" si="3"/>
        <v>83.9</v>
      </c>
      <c r="AE6" s="50">
        <f t="shared" si="3"/>
        <v>77.2</v>
      </c>
      <c r="AF6" s="50">
        <f t="shared" si="3"/>
        <v>159.1</v>
      </c>
      <c r="AG6" s="50">
        <f t="shared" si="3"/>
        <v>178.6</v>
      </c>
      <c r="AH6" s="50">
        <f t="shared" si="3"/>
        <v>272.39999999999998</v>
      </c>
      <c r="AI6" s="50" t="str">
        <f>IF(AI8="-","【-】","【"&amp;SUBSTITUTE(TEXT(AI8,"#,##0.0"),"-","△")&amp;"】")</f>
        <v>【142.4】</v>
      </c>
      <c r="AJ6" s="50">
        <f>IF(AJ8="-",NA(),AJ8)</f>
        <v>8.4</v>
      </c>
      <c r="AK6" s="50">
        <f t="shared" ref="AK6:AS6" si="4">IF(AK8="-",NA(),AK8)</f>
        <v>2.9</v>
      </c>
      <c r="AL6" s="50">
        <f t="shared" si="4"/>
        <v>12.7</v>
      </c>
      <c r="AM6" s="50">
        <f t="shared" si="4"/>
        <v>18.7</v>
      </c>
      <c r="AN6" s="50">
        <f t="shared" si="4"/>
        <v>9.3000000000000007</v>
      </c>
      <c r="AO6" s="50">
        <f t="shared" si="4"/>
        <v>39.9</v>
      </c>
      <c r="AP6" s="50">
        <f t="shared" si="4"/>
        <v>21.4</v>
      </c>
      <c r="AQ6" s="50">
        <f t="shared" si="4"/>
        <v>14.1</v>
      </c>
      <c r="AR6" s="50">
        <f t="shared" si="4"/>
        <v>33.200000000000003</v>
      </c>
      <c r="AS6" s="50">
        <f t="shared" si="4"/>
        <v>186.4</v>
      </c>
      <c r="AT6" s="50" t="str">
        <f>IF(AT8="-","【-】","【"&amp;SUBSTITUTE(TEXT(AT8,"#,##0.0"),"-","△")&amp;"】")</f>
        <v>【74.3】</v>
      </c>
      <c r="AU6" s="45">
        <f>IF(AU8="-",NA(),AU8)</f>
        <v>3323</v>
      </c>
      <c r="AV6" s="45">
        <f t="shared" ref="AV6:BD6" si="5">IF(AV8="-",NA(),AV8)</f>
        <v>1021</v>
      </c>
      <c r="AW6" s="45">
        <f t="shared" si="5"/>
        <v>3779</v>
      </c>
      <c r="AX6" s="45">
        <f t="shared" si="5"/>
        <v>5297</v>
      </c>
      <c r="AY6" s="45">
        <f t="shared" si="5"/>
        <v>2530</v>
      </c>
      <c r="AZ6" s="45">
        <f t="shared" si="5"/>
        <v>16253</v>
      </c>
      <c r="BA6" s="45">
        <f t="shared" si="5"/>
        <v>12164</v>
      </c>
      <c r="BB6" s="45">
        <f t="shared" si="5"/>
        <v>234734</v>
      </c>
      <c r="BC6" s="45">
        <f t="shared" si="5"/>
        <v>209070</v>
      </c>
      <c r="BD6" s="45">
        <f t="shared" si="5"/>
        <v>123116</v>
      </c>
      <c r="BE6" s="45" t="str">
        <f>IF(BE8="-","【-】","【"&amp;SUBSTITUTE(TEXT(BE8,"#,##0"),"-","△")&amp;"】")</f>
        <v>【39,956】</v>
      </c>
      <c r="BF6" s="50">
        <f>IF(BF8="-",NA(),BF8)</f>
        <v>10.199999999999999</v>
      </c>
      <c r="BG6" s="50">
        <f t="shared" ref="BG6:BO6" si="6">IF(BG8="-",NA(),BG8)</f>
        <v>11.9</v>
      </c>
      <c r="BH6" s="50">
        <f t="shared" si="6"/>
        <v>15.8</v>
      </c>
      <c r="BI6" s="50">
        <f t="shared" si="6"/>
        <v>10.7</v>
      </c>
      <c r="BJ6" s="50">
        <f t="shared" si="6"/>
        <v>11.7</v>
      </c>
      <c r="BK6" s="50">
        <f t="shared" si="6"/>
        <v>2.8</v>
      </c>
      <c r="BL6" s="50">
        <f t="shared" si="6"/>
        <v>18.399999999999999</v>
      </c>
      <c r="BM6" s="50">
        <f t="shared" si="6"/>
        <v>26.2</v>
      </c>
      <c r="BN6" s="50">
        <f t="shared" si="6"/>
        <v>24.1</v>
      </c>
      <c r="BO6" s="50">
        <f t="shared" si="6"/>
        <v>28</v>
      </c>
      <c r="BP6" s="50" t="str">
        <f>IF(BP8="-","【-】","【"&amp;SUBSTITUTE(TEXT(BP8,"#,##0.0"),"-","△")&amp;"】")</f>
        <v>【17.7】</v>
      </c>
      <c r="BQ6" s="50">
        <f>IF(BQ8="-",NA(),BQ8)</f>
        <v>41.7</v>
      </c>
      <c r="BR6" s="50">
        <f t="shared" ref="BR6:BZ6" si="7">IF(BR8="-",NA(),BR8)</f>
        <v>40.9</v>
      </c>
      <c r="BS6" s="50">
        <f t="shared" si="7"/>
        <v>27.2</v>
      </c>
      <c r="BT6" s="50">
        <f t="shared" si="7"/>
        <v>28.1</v>
      </c>
      <c r="BU6" s="50">
        <f t="shared" si="7"/>
        <v>30</v>
      </c>
      <c r="BV6" s="50">
        <f t="shared" si="7"/>
        <v>78.5</v>
      </c>
      <c r="BW6" s="50">
        <f t="shared" si="7"/>
        <v>52.3</v>
      </c>
      <c r="BX6" s="50">
        <f t="shared" si="7"/>
        <v>27.7</v>
      </c>
      <c r="BY6" s="50">
        <f t="shared" si="7"/>
        <v>81.599999999999994</v>
      </c>
      <c r="BZ6" s="50">
        <f t="shared" si="7"/>
        <v>37.6</v>
      </c>
      <c r="CA6" s="50" t="str">
        <f>IF(CA8="-","【-】","【"&amp;SUBSTITUTE(TEXT(CA8,"#,##0.0"),"-","△")&amp;"】")</f>
        <v>【43.6】</v>
      </c>
      <c r="CB6" s="50">
        <f>IF(CB8="-",NA(),CB8)</f>
        <v>-1.7</v>
      </c>
      <c r="CC6" s="50">
        <f t="shared" ref="CC6:CK6" si="8">IF(CC8="-",NA(),CC8)</f>
        <v>3.5</v>
      </c>
      <c r="CD6" s="50">
        <f t="shared" si="8"/>
        <v>18.600000000000001</v>
      </c>
      <c r="CE6" s="50">
        <f t="shared" si="8"/>
        <v>27.1</v>
      </c>
      <c r="CF6" s="50">
        <f t="shared" si="8"/>
        <v>24.3</v>
      </c>
      <c r="CG6" s="50">
        <f t="shared" si="8"/>
        <v>-99.9</v>
      </c>
      <c r="CH6" s="50">
        <f t="shared" si="8"/>
        <v>-6.6</v>
      </c>
      <c r="CI6" s="50">
        <f t="shared" si="8"/>
        <v>13.5</v>
      </c>
      <c r="CJ6" s="50">
        <f t="shared" si="8"/>
        <v>14.8</v>
      </c>
      <c r="CK6" s="50">
        <f t="shared" si="8"/>
        <v>14.7</v>
      </c>
      <c r="CL6" s="50" t="str">
        <f>IF(CL8="-","【-】","【"&amp;SUBSTITUTE(TEXT(CL8,"#,##0.0"),"-","△")&amp;"】")</f>
        <v>【△78.9】</v>
      </c>
      <c r="CM6" s="45">
        <f>IF(CM8="-",NA(),CM8)</f>
        <v>-15081</v>
      </c>
      <c r="CN6" s="45">
        <f t="shared" ref="CN6:CV6" si="9">IF(CN8="-",NA(),CN8)</f>
        <v>976</v>
      </c>
      <c r="CO6" s="45">
        <f t="shared" si="9"/>
        <v>17322</v>
      </c>
      <c r="CP6" s="45">
        <f t="shared" si="9"/>
        <v>30002</v>
      </c>
      <c r="CQ6" s="45">
        <f t="shared" si="9"/>
        <v>38359</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117</v>
      </c>
      <c r="DI6" s="46">
        <f t="shared" ref="DI6:DJ6" si="10">DI8</f>
        <v>926100</v>
      </c>
      <c r="DJ6" s="46">
        <f t="shared" si="10"/>
        <v>0</v>
      </c>
      <c r="DK6" s="50"/>
      <c r="DL6" s="50"/>
      <c r="DM6" s="50"/>
      <c r="DN6" s="50"/>
      <c r="DO6" s="50"/>
      <c r="DP6" s="50"/>
      <c r="DQ6" s="50"/>
      <c r="DR6" s="50"/>
      <c r="DS6" s="50"/>
      <c r="DT6" s="50"/>
      <c r="DU6" s="50" t="s">
        <v>117</v>
      </c>
      <c r="DV6" s="50">
        <f>IF(DV8="-",NA(),DV8)</f>
        <v>0</v>
      </c>
      <c r="DW6" s="50">
        <f t="shared" ref="DW6:EE6" si="11">IF(DW8="-",NA(),DW8)</f>
        <v>0</v>
      </c>
      <c r="DX6" s="50">
        <f t="shared" si="11"/>
        <v>0</v>
      </c>
      <c r="DY6" s="50">
        <f t="shared" si="11"/>
        <v>0</v>
      </c>
      <c r="DZ6" s="50">
        <f t="shared" si="11"/>
        <v>0</v>
      </c>
      <c r="EA6" s="50">
        <f t="shared" si="11"/>
        <v>0</v>
      </c>
      <c r="EB6" s="50">
        <f t="shared" si="11"/>
        <v>37.5</v>
      </c>
      <c r="EC6" s="50">
        <f t="shared" si="11"/>
        <v>23.3</v>
      </c>
      <c r="ED6" s="50">
        <f t="shared" si="11"/>
        <v>21.1</v>
      </c>
      <c r="EE6" s="50">
        <f t="shared" si="11"/>
        <v>28.2</v>
      </c>
      <c r="EF6" s="50" t="str">
        <f>IF(EF8="-","【-】","【"&amp;SUBSTITUTE(TEXT(EF8,"#,##0.0"),"-","△")&amp;"】")</f>
        <v>【22.3】</v>
      </c>
      <c r="EG6" s="51">
        <f>IF(EG8="-",NA(),EG8)</f>
        <v>5.9999999999999995E-4</v>
      </c>
      <c r="EH6" s="51">
        <f t="shared" ref="EH6:EP6" si="12">IF(EH8="-",NA(),EH8)</f>
        <v>6.9999999999999999E-4</v>
      </c>
      <c r="EI6" s="51">
        <f t="shared" si="12"/>
        <v>6.9999999999999999E-4</v>
      </c>
      <c r="EJ6" s="51">
        <f t="shared" si="12"/>
        <v>5.9999999999999995E-4</v>
      </c>
      <c r="EK6" s="51">
        <f t="shared" si="12"/>
        <v>5.9999999999999995E-4</v>
      </c>
      <c r="EL6" s="51">
        <f t="shared" si="12"/>
        <v>0</v>
      </c>
      <c r="EM6" s="51">
        <f t="shared" si="12"/>
        <v>0</v>
      </c>
      <c r="EN6" s="51">
        <f t="shared" si="12"/>
        <v>0</v>
      </c>
      <c r="EO6" s="51">
        <f t="shared" si="12"/>
        <v>0</v>
      </c>
      <c r="EP6" s="51">
        <f t="shared" si="12"/>
        <v>7.1999999999999998E-3</v>
      </c>
    </row>
    <row r="7" spans="1:146" s="52" customFormat="1" x14ac:dyDescent="0.2">
      <c r="A7" s="28" t="s">
        <v>118</v>
      </c>
      <c r="B7" s="43">
        <f t="shared" ref="B7:X7" si="13">B8</f>
        <v>2024</v>
      </c>
      <c r="C7" s="43">
        <f t="shared" si="13"/>
        <v>43613</v>
      </c>
      <c r="D7" s="43">
        <f t="shared" si="13"/>
        <v>47</v>
      </c>
      <c r="E7" s="43">
        <f t="shared" si="13"/>
        <v>11</v>
      </c>
      <c r="F7" s="43">
        <f t="shared" si="13"/>
        <v>1</v>
      </c>
      <c r="G7" s="43">
        <f t="shared" si="13"/>
        <v>1</v>
      </c>
      <c r="H7" s="43" t="str">
        <f t="shared" si="13"/>
        <v>宮城県　亘理町</v>
      </c>
      <c r="I7" s="43" t="str">
        <f t="shared" si="13"/>
        <v>わたり温泉鳥の海</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4225</v>
      </c>
      <c r="R7" s="46">
        <f t="shared" si="13"/>
        <v>146</v>
      </c>
      <c r="S7" s="47">
        <f t="shared" si="13"/>
        <v>19876</v>
      </c>
      <c r="T7" s="48" t="str">
        <f t="shared" si="13"/>
        <v>利用料金制</v>
      </c>
      <c r="U7" s="44">
        <f t="shared" si="13"/>
        <v>58.1</v>
      </c>
      <c r="V7" s="48" t="str">
        <f t="shared" si="13"/>
        <v>有</v>
      </c>
      <c r="W7" s="49">
        <f t="shared" si="13"/>
        <v>100</v>
      </c>
      <c r="X7" s="48" t="str">
        <f t="shared" si="13"/>
        <v>有</v>
      </c>
      <c r="Y7" s="50">
        <f>Y8</f>
        <v>98.3</v>
      </c>
      <c r="Z7" s="50">
        <f t="shared" ref="Z7:AH7" si="14">Z8</f>
        <v>103.6</v>
      </c>
      <c r="AA7" s="50">
        <f t="shared" si="14"/>
        <v>122.9</v>
      </c>
      <c r="AB7" s="50">
        <f t="shared" si="14"/>
        <v>137.30000000000001</v>
      </c>
      <c r="AC7" s="50">
        <f t="shared" si="14"/>
        <v>132.1</v>
      </c>
      <c r="AD7" s="50">
        <f t="shared" si="14"/>
        <v>83.9</v>
      </c>
      <c r="AE7" s="50">
        <f t="shared" si="14"/>
        <v>77.2</v>
      </c>
      <c r="AF7" s="50">
        <f t="shared" si="14"/>
        <v>159.1</v>
      </c>
      <c r="AG7" s="50">
        <f t="shared" si="14"/>
        <v>178.6</v>
      </c>
      <c r="AH7" s="50">
        <f t="shared" si="14"/>
        <v>272.39999999999998</v>
      </c>
      <c r="AI7" s="50"/>
      <c r="AJ7" s="50">
        <f>AJ8</f>
        <v>8.4</v>
      </c>
      <c r="AK7" s="50">
        <f t="shared" ref="AK7:AS7" si="15">AK8</f>
        <v>2.9</v>
      </c>
      <c r="AL7" s="50">
        <f t="shared" si="15"/>
        <v>12.7</v>
      </c>
      <c r="AM7" s="50">
        <f t="shared" si="15"/>
        <v>18.7</v>
      </c>
      <c r="AN7" s="50">
        <f t="shared" si="15"/>
        <v>9.3000000000000007</v>
      </c>
      <c r="AO7" s="50">
        <f t="shared" si="15"/>
        <v>39.9</v>
      </c>
      <c r="AP7" s="50">
        <f t="shared" si="15"/>
        <v>21.4</v>
      </c>
      <c r="AQ7" s="50">
        <f t="shared" si="15"/>
        <v>14.1</v>
      </c>
      <c r="AR7" s="50">
        <f t="shared" si="15"/>
        <v>33.200000000000003</v>
      </c>
      <c r="AS7" s="50">
        <f t="shared" si="15"/>
        <v>186.4</v>
      </c>
      <c r="AT7" s="50"/>
      <c r="AU7" s="45">
        <f>AU8</f>
        <v>3323</v>
      </c>
      <c r="AV7" s="45">
        <f t="shared" ref="AV7:BD7" si="16">AV8</f>
        <v>1021</v>
      </c>
      <c r="AW7" s="45">
        <f t="shared" si="16"/>
        <v>3779</v>
      </c>
      <c r="AX7" s="45">
        <f t="shared" si="16"/>
        <v>5297</v>
      </c>
      <c r="AY7" s="45">
        <f t="shared" si="16"/>
        <v>2530</v>
      </c>
      <c r="AZ7" s="45">
        <f t="shared" si="16"/>
        <v>16253</v>
      </c>
      <c r="BA7" s="45">
        <f t="shared" si="16"/>
        <v>12164</v>
      </c>
      <c r="BB7" s="45">
        <f t="shared" si="16"/>
        <v>234734</v>
      </c>
      <c r="BC7" s="45">
        <f t="shared" si="16"/>
        <v>209070</v>
      </c>
      <c r="BD7" s="45">
        <f t="shared" si="16"/>
        <v>123116</v>
      </c>
      <c r="BE7" s="45"/>
      <c r="BF7" s="50">
        <f>BF8</f>
        <v>10.199999999999999</v>
      </c>
      <c r="BG7" s="50">
        <f t="shared" ref="BG7:BO7" si="17">BG8</f>
        <v>11.9</v>
      </c>
      <c r="BH7" s="50">
        <f t="shared" si="17"/>
        <v>15.8</v>
      </c>
      <c r="BI7" s="50">
        <f t="shared" si="17"/>
        <v>10.7</v>
      </c>
      <c r="BJ7" s="50">
        <f t="shared" si="17"/>
        <v>11.7</v>
      </c>
      <c r="BK7" s="50">
        <f t="shared" si="17"/>
        <v>2.8</v>
      </c>
      <c r="BL7" s="50">
        <f t="shared" si="17"/>
        <v>18.399999999999999</v>
      </c>
      <c r="BM7" s="50">
        <f t="shared" si="17"/>
        <v>26.2</v>
      </c>
      <c r="BN7" s="50">
        <f t="shared" si="17"/>
        <v>24.1</v>
      </c>
      <c r="BO7" s="50">
        <f t="shared" si="17"/>
        <v>28</v>
      </c>
      <c r="BP7" s="50"/>
      <c r="BQ7" s="50">
        <f>BQ8</f>
        <v>41.7</v>
      </c>
      <c r="BR7" s="50">
        <f t="shared" ref="BR7:BZ7" si="18">BR8</f>
        <v>40.9</v>
      </c>
      <c r="BS7" s="50">
        <f t="shared" si="18"/>
        <v>27.2</v>
      </c>
      <c r="BT7" s="50">
        <f t="shared" si="18"/>
        <v>28.1</v>
      </c>
      <c r="BU7" s="50">
        <f t="shared" si="18"/>
        <v>30</v>
      </c>
      <c r="BV7" s="50">
        <f t="shared" si="18"/>
        <v>78.5</v>
      </c>
      <c r="BW7" s="50">
        <f t="shared" si="18"/>
        <v>52.3</v>
      </c>
      <c r="BX7" s="50">
        <f t="shared" si="18"/>
        <v>27.7</v>
      </c>
      <c r="BY7" s="50">
        <f t="shared" si="18"/>
        <v>81.599999999999994</v>
      </c>
      <c r="BZ7" s="50">
        <f t="shared" si="18"/>
        <v>37.6</v>
      </c>
      <c r="CA7" s="50"/>
      <c r="CB7" s="50">
        <f>CB8</f>
        <v>-1.7</v>
      </c>
      <c r="CC7" s="50">
        <f t="shared" ref="CC7:CK7" si="19">CC8</f>
        <v>3.5</v>
      </c>
      <c r="CD7" s="50">
        <f t="shared" si="19"/>
        <v>18.600000000000001</v>
      </c>
      <c r="CE7" s="50">
        <f t="shared" si="19"/>
        <v>27.1</v>
      </c>
      <c r="CF7" s="50">
        <f t="shared" si="19"/>
        <v>24.3</v>
      </c>
      <c r="CG7" s="50">
        <f t="shared" si="19"/>
        <v>-99.9</v>
      </c>
      <c r="CH7" s="50">
        <f t="shared" si="19"/>
        <v>-6.6</v>
      </c>
      <c r="CI7" s="50">
        <f t="shared" si="19"/>
        <v>13.5</v>
      </c>
      <c r="CJ7" s="50">
        <f t="shared" si="19"/>
        <v>14.8</v>
      </c>
      <c r="CK7" s="50">
        <f t="shared" si="19"/>
        <v>14.7</v>
      </c>
      <c r="CL7" s="50"/>
      <c r="CM7" s="45">
        <f>CM8</f>
        <v>-15081</v>
      </c>
      <c r="CN7" s="45">
        <f t="shared" ref="CN7:CV7" si="20">CN8</f>
        <v>976</v>
      </c>
      <c r="CO7" s="45">
        <f t="shared" si="20"/>
        <v>17322</v>
      </c>
      <c r="CP7" s="45">
        <f t="shared" si="20"/>
        <v>30002</v>
      </c>
      <c r="CQ7" s="45">
        <f t="shared" si="20"/>
        <v>38359</v>
      </c>
      <c r="CR7" s="45">
        <f t="shared" si="20"/>
        <v>-46965</v>
      </c>
      <c r="CS7" s="45">
        <f t="shared" si="20"/>
        <v>-28874</v>
      </c>
      <c r="CT7" s="45">
        <f t="shared" si="20"/>
        <v>-4869</v>
      </c>
      <c r="CU7" s="45">
        <f t="shared" si="20"/>
        <v>-9793</v>
      </c>
      <c r="CV7" s="45">
        <f t="shared" si="20"/>
        <v>1782</v>
      </c>
      <c r="CW7" s="45"/>
      <c r="CX7" s="50" t="s">
        <v>119</v>
      </c>
      <c r="CY7" s="50" t="s">
        <v>119</v>
      </c>
      <c r="CZ7" s="50" t="s">
        <v>119</v>
      </c>
      <c r="DA7" s="50" t="s">
        <v>119</v>
      </c>
      <c r="DB7" s="50" t="s">
        <v>119</v>
      </c>
      <c r="DC7" s="50" t="s">
        <v>119</v>
      </c>
      <c r="DD7" s="50" t="s">
        <v>119</v>
      </c>
      <c r="DE7" s="50" t="s">
        <v>119</v>
      </c>
      <c r="DF7" s="50" t="s">
        <v>119</v>
      </c>
      <c r="DG7" s="50" t="s">
        <v>120</v>
      </c>
      <c r="DH7" s="50"/>
      <c r="DI7" s="46">
        <f>DI8</f>
        <v>926100</v>
      </c>
      <c r="DJ7" s="46">
        <f>DJ8</f>
        <v>0</v>
      </c>
      <c r="DK7" s="50" t="s">
        <v>119</v>
      </c>
      <c r="DL7" s="50" t="s">
        <v>119</v>
      </c>
      <c r="DM7" s="50" t="s">
        <v>119</v>
      </c>
      <c r="DN7" s="50" t="s">
        <v>119</v>
      </c>
      <c r="DO7" s="50" t="s">
        <v>119</v>
      </c>
      <c r="DP7" s="50" t="s">
        <v>119</v>
      </c>
      <c r="DQ7" s="50" t="s">
        <v>119</v>
      </c>
      <c r="DR7" s="50" t="s">
        <v>119</v>
      </c>
      <c r="DS7" s="50" t="s">
        <v>119</v>
      </c>
      <c r="DT7" s="50" t="s">
        <v>117</v>
      </c>
      <c r="DU7" s="50"/>
      <c r="DV7" s="50">
        <f>DV8</f>
        <v>0</v>
      </c>
      <c r="DW7" s="50">
        <f t="shared" ref="DW7:EE7" si="21">DW8</f>
        <v>0</v>
      </c>
      <c r="DX7" s="50">
        <f t="shared" si="21"/>
        <v>0</v>
      </c>
      <c r="DY7" s="50">
        <f t="shared" si="21"/>
        <v>0</v>
      </c>
      <c r="DZ7" s="50">
        <f t="shared" si="21"/>
        <v>0</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2">
      <c r="A8" s="28"/>
      <c r="B8" s="53">
        <v>2024</v>
      </c>
      <c r="C8" s="53">
        <v>43613</v>
      </c>
      <c r="D8" s="53">
        <v>47</v>
      </c>
      <c r="E8" s="53">
        <v>11</v>
      </c>
      <c r="F8" s="53">
        <v>1</v>
      </c>
      <c r="G8" s="53">
        <v>1</v>
      </c>
      <c r="H8" s="53" t="s">
        <v>121</v>
      </c>
      <c r="I8" s="53" t="s">
        <v>122</v>
      </c>
      <c r="J8" s="53" t="s">
        <v>123</v>
      </c>
      <c r="K8" s="53" t="s">
        <v>124</v>
      </c>
      <c r="L8" s="53" t="s">
        <v>125</v>
      </c>
      <c r="M8" s="53" t="s">
        <v>126</v>
      </c>
      <c r="N8" s="53" t="s">
        <v>127</v>
      </c>
      <c r="O8" s="54" t="s">
        <v>128</v>
      </c>
      <c r="P8" s="54" t="s">
        <v>128</v>
      </c>
      <c r="Q8" s="55">
        <v>4225</v>
      </c>
      <c r="R8" s="55">
        <v>146</v>
      </c>
      <c r="S8" s="56">
        <v>19876</v>
      </c>
      <c r="T8" s="57" t="s">
        <v>129</v>
      </c>
      <c r="U8" s="54">
        <v>58.1</v>
      </c>
      <c r="V8" s="57" t="s">
        <v>130</v>
      </c>
      <c r="W8" s="58">
        <v>100</v>
      </c>
      <c r="X8" s="57" t="s">
        <v>130</v>
      </c>
      <c r="Y8" s="59">
        <v>98.3</v>
      </c>
      <c r="Z8" s="59">
        <v>103.6</v>
      </c>
      <c r="AA8" s="59">
        <v>122.9</v>
      </c>
      <c r="AB8" s="59">
        <v>137.30000000000001</v>
      </c>
      <c r="AC8" s="59">
        <v>132.1</v>
      </c>
      <c r="AD8" s="59">
        <v>83.9</v>
      </c>
      <c r="AE8" s="59">
        <v>77.2</v>
      </c>
      <c r="AF8" s="59">
        <v>159.1</v>
      </c>
      <c r="AG8" s="59">
        <v>178.6</v>
      </c>
      <c r="AH8" s="59">
        <v>272.39999999999998</v>
      </c>
      <c r="AI8" s="59">
        <v>142.4</v>
      </c>
      <c r="AJ8" s="59">
        <v>8.4</v>
      </c>
      <c r="AK8" s="59">
        <v>2.9</v>
      </c>
      <c r="AL8" s="59">
        <v>12.7</v>
      </c>
      <c r="AM8" s="59">
        <v>18.7</v>
      </c>
      <c r="AN8" s="59">
        <v>9.3000000000000007</v>
      </c>
      <c r="AO8" s="59">
        <v>39.9</v>
      </c>
      <c r="AP8" s="59">
        <v>21.4</v>
      </c>
      <c r="AQ8" s="59">
        <v>14.1</v>
      </c>
      <c r="AR8" s="59">
        <v>33.200000000000003</v>
      </c>
      <c r="AS8" s="59">
        <v>186.4</v>
      </c>
      <c r="AT8" s="59">
        <v>74.3</v>
      </c>
      <c r="AU8" s="60">
        <v>3323</v>
      </c>
      <c r="AV8" s="60">
        <v>1021</v>
      </c>
      <c r="AW8" s="60">
        <v>3779</v>
      </c>
      <c r="AX8" s="60">
        <v>5297</v>
      </c>
      <c r="AY8" s="60">
        <v>2530</v>
      </c>
      <c r="AZ8" s="60">
        <v>16253</v>
      </c>
      <c r="BA8" s="60">
        <v>12164</v>
      </c>
      <c r="BB8" s="60">
        <v>234734</v>
      </c>
      <c r="BC8" s="60">
        <v>209070</v>
      </c>
      <c r="BD8" s="60">
        <v>123116</v>
      </c>
      <c r="BE8" s="60">
        <v>39956</v>
      </c>
      <c r="BF8" s="59">
        <v>10.199999999999999</v>
      </c>
      <c r="BG8" s="59">
        <v>11.9</v>
      </c>
      <c r="BH8" s="59">
        <v>15.8</v>
      </c>
      <c r="BI8" s="59">
        <v>10.7</v>
      </c>
      <c r="BJ8" s="59">
        <v>11.7</v>
      </c>
      <c r="BK8" s="59">
        <v>2.8</v>
      </c>
      <c r="BL8" s="59">
        <v>18.399999999999999</v>
      </c>
      <c r="BM8" s="59">
        <v>26.2</v>
      </c>
      <c r="BN8" s="59">
        <v>24.1</v>
      </c>
      <c r="BO8" s="59">
        <v>28</v>
      </c>
      <c r="BP8" s="59">
        <v>17.7</v>
      </c>
      <c r="BQ8" s="59">
        <v>41.7</v>
      </c>
      <c r="BR8" s="59">
        <v>40.9</v>
      </c>
      <c r="BS8" s="59">
        <v>27.2</v>
      </c>
      <c r="BT8" s="59">
        <v>28.1</v>
      </c>
      <c r="BU8" s="59">
        <v>30</v>
      </c>
      <c r="BV8" s="59">
        <v>78.5</v>
      </c>
      <c r="BW8" s="59">
        <v>52.3</v>
      </c>
      <c r="BX8" s="59">
        <v>27.7</v>
      </c>
      <c r="BY8" s="59">
        <v>81.599999999999994</v>
      </c>
      <c r="BZ8" s="59">
        <v>37.6</v>
      </c>
      <c r="CA8" s="59">
        <v>43.6</v>
      </c>
      <c r="CB8" s="59">
        <v>-1.7</v>
      </c>
      <c r="CC8" s="59">
        <v>3.5</v>
      </c>
      <c r="CD8" s="59">
        <v>18.600000000000001</v>
      </c>
      <c r="CE8" s="61">
        <v>27.1</v>
      </c>
      <c r="CF8" s="61">
        <v>24.3</v>
      </c>
      <c r="CG8" s="59">
        <v>-99.9</v>
      </c>
      <c r="CH8" s="59">
        <v>-6.6</v>
      </c>
      <c r="CI8" s="59">
        <v>13.5</v>
      </c>
      <c r="CJ8" s="59">
        <v>14.8</v>
      </c>
      <c r="CK8" s="59">
        <v>14.7</v>
      </c>
      <c r="CL8" s="59">
        <v>-78.900000000000006</v>
      </c>
      <c r="CM8" s="60">
        <v>-15081</v>
      </c>
      <c r="CN8" s="60">
        <v>976</v>
      </c>
      <c r="CO8" s="60">
        <v>17322</v>
      </c>
      <c r="CP8" s="60">
        <v>30002</v>
      </c>
      <c r="CQ8" s="60">
        <v>38359</v>
      </c>
      <c r="CR8" s="60">
        <v>-46965</v>
      </c>
      <c r="CS8" s="60">
        <v>-28874</v>
      </c>
      <c r="CT8" s="60">
        <v>-4869</v>
      </c>
      <c r="CU8" s="60">
        <v>-9793</v>
      </c>
      <c r="CV8" s="60">
        <v>1782</v>
      </c>
      <c r="CW8" s="60">
        <v>-15622</v>
      </c>
      <c r="CX8" s="59" t="s">
        <v>131</v>
      </c>
      <c r="CY8" s="59" t="s">
        <v>131</v>
      </c>
      <c r="CZ8" s="59" t="s">
        <v>131</v>
      </c>
      <c r="DA8" s="59" t="s">
        <v>131</v>
      </c>
      <c r="DB8" s="59" t="s">
        <v>131</v>
      </c>
      <c r="DC8" s="59" t="s">
        <v>131</v>
      </c>
      <c r="DD8" s="59" t="s">
        <v>131</v>
      </c>
      <c r="DE8" s="59" t="s">
        <v>131</v>
      </c>
      <c r="DF8" s="59" t="s">
        <v>131</v>
      </c>
      <c r="DG8" s="59" t="s">
        <v>131</v>
      </c>
      <c r="DH8" s="59" t="s">
        <v>131</v>
      </c>
      <c r="DI8" s="55">
        <v>926100</v>
      </c>
      <c r="DJ8" s="55">
        <v>0</v>
      </c>
      <c r="DK8" s="59" t="s">
        <v>131</v>
      </c>
      <c r="DL8" s="59" t="s">
        <v>131</v>
      </c>
      <c r="DM8" s="59" t="s">
        <v>131</v>
      </c>
      <c r="DN8" s="59" t="s">
        <v>131</v>
      </c>
      <c r="DO8" s="59" t="s">
        <v>131</v>
      </c>
      <c r="DP8" s="59" t="s">
        <v>131</v>
      </c>
      <c r="DQ8" s="59" t="s">
        <v>131</v>
      </c>
      <c r="DR8" s="59" t="s">
        <v>131</v>
      </c>
      <c r="DS8" s="59" t="s">
        <v>131</v>
      </c>
      <c r="DT8" s="59" t="s">
        <v>131</v>
      </c>
      <c r="DU8" s="59" t="s">
        <v>131</v>
      </c>
      <c r="DV8" s="59">
        <v>0</v>
      </c>
      <c r="DW8" s="59">
        <v>0</v>
      </c>
      <c r="DX8" s="59">
        <v>0</v>
      </c>
      <c r="DY8" s="59">
        <v>0</v>
      </c>
      <c r="DZ8" s="59">
        <v>0</v>
      </c>
      <c r="EA8" s="59">
        <v>0</v>
      </c>
      <c r="EB8" s="59">
        <v>37.5</v>
      </c>
      <c r="EC8" s="59">
        <v>23.3</v>
      </c>
      <c r="ED8" s="59">
        <v>21.1</v>
      </c>
      <c r="EE8" s="59">
        <v>28.2</v>
      </c>
      <c r="EF8" s="59">
        <v>22.3</v>
      </c>
      <c r="EG8" s="62">
        <v>5.9999999999999995E-4</v>
      </c>
      <c r="EH8" s="62">
        <v>6.9999999999999999E-4</v>
      </c>
      <c r="EI8" s="62">
        <v>6.9999999999999999E-4</v>
      </c>
      <c r="EJ8" s="62">
        <v>5.9999999999999995E-4</v>
      </c>
      <c r="EK8" s="62">
        <v>5.9999999999999995E-4</v>
      </c>
      <c r="EL8" s="62">
        <v>0</v>
      </c>
      <c r="EM8" s="62">
        <v>0</v>
      </c>
      <c r="EN8" s="62">
        <v>0</v>
      </c>
      <c r="EO8" s="62">
        <v>0</v>
      </c>
      <c r="EP8" s="62">
        <v>7.1999999999999998E-3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2026-01-26T03:09:27Z</cp:lastPrinted>
  <dcterms:created xsi:type="dcterms:W3CDTF">2025-12-22T09:32:24Z</dcterms:created>
  <dcterms:modified xsi:type="dcterms:W3CDTF">2026-01-26T03:09:29Z</dcterms:modified>
  <cp:category/>
</cp:coreProperties>
</file>